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SULTADO" sheetId="1" r:id="rId1"/>
    <sheet name="APROVADOS" sheetId="2" r:id="rId2"/>
    <sheet name="DESCLASSIFICADO" sheetId="3" r:id="rId3"/>
    <sheet name="NÃO COMPARECEU" sheetId="4" r:id="rId4"/>
    <sheet name="REPROVADOS" sheetId="5" r:id="rId5"/>
  </sheets>
  <definedNames>
    <definedName name="_FILTERDATABASE_0" localSheetId="0">'RESULTADO'!$A$2:$J$143</definedName>
  </definedNames>
  <calcPr calcId="145621"/>
  <extLst/>
</workbook>
</file>

<file path=xl/sharedStrings.xml><?xml version="1.0" encoding="utf-8"?>
<sst xmlns="http://schemas.openxmlformats.org/spreadsheetml/2006/main" count="1293" uniqueCount="215">
  <si>
    <r>
      <rPr>
        <b/>
        <sz val="12"/>
        <rFont val="Arial"/>
        <family val="2"/>
      </rPr>
      <t>ORGANIZAÇÃO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SOCIAL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SAÚDE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HOSPITAL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MATERNIDADE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THEREZINHA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JESUS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–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OSSHMTJ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DISTRITO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SANITÁRIO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ESPECIAL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INDÍGENA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–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DSEI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ALTO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RIO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JURUÁ/AC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CONVÊNIO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Nº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878445/2018
EDITAL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Nº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03/2019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–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OSSHMTJ,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23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AGOSTO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2019
</t>
    </r>
    <r>
      <rPr>
        <b/>
        <sz val="11"/>
        <rFont val="Arial"/>
        <family val="2"/>
      </rPr>
      <t>LISTA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RESULTADO PARA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APTIDÃO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DOCUMENTAL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ENTREVISTA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TÉCNICA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COMPORTAMENTAL, REALIZADO NOS DIAS 30/09, 02/10, 03/10, 04/10, 07/10, 07/11, 08/11, 11/11, 12/11,  13/11/2019, 27/01/2020 e 28/01/2020
</t>
    </r>
    <r>
      <rPr>
        <sz val="11"/>
        <rFont val="Arial"/>
        <family val="2"/>
      </rPr>
      <t>Conforme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termos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do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Edital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Seleção,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convocamos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candidatos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relacionados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abaixo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para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comparecer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nas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datas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horários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destinados,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no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seguinte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endereço:</t>
    </r>
  </si>
  <si>
    <r>
      <rPr>
        <b/>
        <sz val="10"/>
        <rFont val="Arial"/>
        <family val="2"/>
      </rPr>
      <t>DATA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ENTREGA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DOCUMENTOS</t>
    </r>
  </si>
  <si>
    <r>
      <rPr>
        <b/>
        <sz val="10"/>
        <rFont val="Arial"/>
        <family val="2"/>
      </rPr>
      <t>DATA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ENTREVISTA
TÉCNICA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COMPORTAMENTAL</t>
    </r>
  </si>
  <si>
    <t>HORÁRIO</t>
  </si>
  <si>
    <t>CANDIDATOS</t>
  </si>
  <si>
    <t>RESULTADO</t>
  </si>
  <si>
    <t>PONTUAÇÃO PRIMEIRA ETAPA</t>
  </si>
  <si>
    <t>PONTUAÇÃO SEGUNDA ETAPA</t>
  </si>
  <si>
    <r>
      <rPr>
        <b/>
        <sz val="10"/>
        <rFont val="Arial"/>
        <family val="2"/>
      </rPr>
      <t>AREA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</si>
  <si>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</si>
  <si>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t>08:00</t>
  </si>
  <si>
    <r>
      <rPr>
        <sz val="10"/>
        <rFont val="Arial"/>
        <family val="0"/>
      </rPr>
      <t>DANIEL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CHAMA</t>
    </r>
  </si>
  <si>
    <t>DESCLASSIFICADO</t>
  </si>
  <si>
    <r>
      <rPr>
        <sz val="10"/>
        <rFont val="Arial"/>
        <family val="0"/>
      </rPr>
      <t>AGENTE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COMBATE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ENDEMIAS</t>
    </r>
  </si>
  <si>
    <r>
      <rPr>
        <sz val="10"/>
        <rFont val="Arial"/>
        <family val="0"/>
      </rPr>
      <t>CADASTRO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RESERVA</t>
    </r>
  </si>
  <si>
    <r>
      <rPr>
        <sz val="10"/>
        <rFont val="Arial"/>
        <family val="0"/>
      </rPr>
      <t>EUSÉBIO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MOREIRA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</si>
  <si>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t>NÃO COMPARECEU</t>
  </si>
  <si>
    <r>
      <rPr>
        <sz val="10"/>
        <rFont val="Arial"/>
        <family val="0"/>
      </rPr>
      <t>RAIMUNDO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AGNALDO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CAZUZA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LIMA</t>
    </r>
  </si>
  <si>
    <r>
      <rPr>
        <sz val="10"/>
        <rFont val="Arial"/>
        <family val="0"/>
      </rPr>
      <t>HOSNE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ROGÉRIO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BRANDÃO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ARAÚJO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SHANENAWA</t>
    </r>
  </si>
  <si>
    <r>
      <rPr>
        <sz val="10"/>
        <rFont val="Arial"/>
        <family val="0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FRANCISCO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ALVES</t>
    </r>
  </si>
  <si>
    <t>09:00</t>
  </si>
  <si>
    <r>
      <rPr>
        <sz val="10"/>
        <rFont val="Arial"/>
        <family val="0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EVANIZIA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NASCIMENTO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SANTOS</t>
    </r>
  </si>
  <si>
    <t>APROVADO</t>
  </si>
  <si>
    <r>
      <rPr>
        <sz val="10"/>
        <rFont val="Arial"/>
        <family val="0"/>
      </rPr>
      <t>ASSISTENTE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SOCIAL</t>
    </r>
  </si>
  <si>
    <r>
      <rPr>
        <sz val="10"/>
        <rFont val="Arial"/>
        <family val="0"/>
      </rPr>
      <t>EDSON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FIDELIS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</si>
  <si>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MARIDELSON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ALMEIDA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</si>
  <si>
    <r>
      <rPr>
        <sz val="10"/>
        <rFont val="Arial"/>
        <family val="0"/>
      </rPr>
      <t>MÔNICA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REJANE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</si>
  <si>
    <r>
      <rPr>
        <sz val="10"/>
        <rFont val="Arial"/>
        <family val="0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GLÓRIA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COSTA</t>
    </r>
  </si>
  <si>
    <t>10:00</t>
  </si>
  <si>
    <r>
      <rPr>
        <sz val="10"/>
        <rFont val="Arial"/>
        <family val="0"/>
      </rPr>
      <t>CLEUDO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GOMES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ARAUJO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SHANENAWA</t>
    </r>
  </si>
  <si>
    <r>
      <rPr>
        <sz val="10"/>
        <rFont val="Arial"/>
        <family val="0"/>
      </rPr>
      <t>AUXILIAR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SAÚDE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BUCAL</t>
    </r>
  </si>
  <si>
    <r>
      <rPr>
        <sz val="10"/>
        <rFont val="Arial"/>
        <family val="0"/>
      </rPr>
      <t>CHARLES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MARQUES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AVELINO</t>
    </r>
  </si>
  <si>
    <r>
      <rPr>
        <sz val="10"/>
        <rFont val="Arial"/>
        <family val="0"/>
      </rPr>
      <t>CLEITON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MANEIRO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</si>
  <si>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MARILEIDE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CONSTANT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ALMEIDA</t>
    </r>
  </si>
  <si>
    <r>
      <rPr>
        <sz val="10"/>
        <rFont val="Arial"/>
        <family val="0"/>
      </rPr>
      <t>MILENA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COSTA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FERNANDES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NUKINI</t>
    </r>
  </si>
  <si>
    <t>11:00</t>
  </si>
  <si>
    <r>
      <rPr>
        <sz val="10"/>
        <rFont val="Arial"/>
        <family val="0"/>
      </rPr>
      <t>DIONIZIO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BRASIL</t>
    </r>
  </si>
  <si>
    <t xml:space="preserve">RECONSIDERAÇÃO DEFERIDA </t>
  </si>
  <si>
    <r>
      <rPr>
        <sz val="10"/>
        <rFont val="Arial"/>
        <family val="0"/>
      </rPr>
      <t>CIRURGIÃO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DENTISTA</t>
    </r>
  </si>
  <si>
    <r>
      <rPr>
        <sz val="10"/>
        <rFont val="Arial"/>
        <family val="0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IRISMAR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REIS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</si>
  <si>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LUCAS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NASCIMENTO</t>
    </r>
  </si>
  <si>
    <r>
      <rPr>
        <sz val="10"/>
        <rFont val="Arial"/>
        <family val="0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NATAN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VIANA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</si>
  <si>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JULIANA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MORAIS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BENTO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MELO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RIBEIRO</t>
    </r>
  </si>
  <si>
    <t>14:00</t>
  </si>
  <si>
    <r>
      <rPr>
        <sz val="10"/>
        <rFont val="Arial"/>
        <family val="0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MADALENA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</si>
  <si>
    <t>ENFERMEIRO</t>
  </si>
  <si>
    <r>
      <rPr>
        <sz val="10"/>
        <rFont val="Arial"/>
        <family val="0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MARCOS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SALES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CONCEIÇÃO</t>
    </r>
  </si>
  <si>
    <r>
      <rPr>
        <sz val="10"/>
        <rFont val="Arial"/>
        <family val="0"/>
      </rPr>
      <t>EUDINÉIA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ALVES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FERREIRA</t>
    </r>
  </si>
  <si>
    <r>
      <rPr>
        <sz val="10"/>
        <rFont val="Arial"/>
        <family val="0"/>
      </rPr>
      <t>AMAURI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SANTOS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ARRUDA</t>
    </r>
  </si>
  <si>
    <r>
      <rPr>
        <sz val="10"/>
        <rFont val="Arial"/>
        <family val="0"/>
      </rPr>
      <t>MARLENE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MONTES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ANCÂNTARA</t>
    </r>
  </si>
  <si>
    <t>REPROVADO</t>
  </si>
  <si>
    <t>15:00</t>
  </si>
  <si>
    <r>
      <rPr>
        <sz val="10"/>
        <rFont val="Arial"/>
        <family val="0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CAMPOS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GONZAGA</t>
    </r>
  </si>
  <si>
    <r>
      <rPr>
        <sz val="10"/>
        <rFont val="Arial"/>
        <family val="0"/>
      </rPr>
      <t>ENGENHEIRO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CIVIL</t>
    </r>
  </si>
  <si>
    <r>
      <rPr>
        <sz val="10"/>
        <rFont val="Arial"/>
        <family val="0"/>
      </rPr>
      <t>DENEY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SANTOS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GALVÃO</t>
    </r>
  </si>
  <si>
    <r>
      <rPr>
        <sz val="10"/>
        <rFont val="Arial"/>
        <family val="0"/>
      </rPr>
      <t>MÁGDA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ALVES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PINHEIRO</t>
    </r>
  </si>
  <si>
    <r>
      <rPr>
        <sz val="10"/>
        <rFont val="Arial"/>
        <family val="0"/>
      </rPr>
      <t>ANA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PAULA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ONOFRE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BARROS</t>
    </r>
  </si>
  <si>
    <r>
      <rPr>
        <sz val="10"/>
        <rFont val="Arial"/>
        <family val="0"/>
      </rPr>
      <t>ANACLETO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SANTOS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ROCHA</t>
    </r>
  </si>
  <si>
    <t>16:00</t>
  </si>
  <si>
    <r>
      <rPr>
        <sz val="10"/>
        <rFont val="Arial"/>
        <family val="0"/>
      </rPr>
      <t>CHARLY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MARTINS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</si>
  <si>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t>FARMACÊUTICO</t>
  </si>
  <si>
    <r>
      <rPr>
        <sz val="10"/>
        <rFont val="Arial"/>
        <family val="0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ATAÍDE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BORBA</t>
    </r>
  </si>
  <si>
    <r>
      <rPr>
        <sz val="10"/>
        <rFont val="Arial"/>
        <family val="0"/>
      </rPr>
      <t>ANGÉLICA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FERREIRA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CUNHA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</si>
  <si>
    <r>
      <rPr>
        <sz val="10"/>
        <rFont val="Arial"/>
        <family val="0"/>
      </rPr>
      <t>LAUANE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CUNHA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</si>
  <si>
    <r>
      <rPr>
        <sz val="10"/>
        <rFont val="Arial"/>
        <family val="0"/>
      </rPr>
      <t>CLAUDIO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ROBERTO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QUIRINO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MARQUES</t>
    </r>
  </si>
  <si>
    <t>17:00</t>
  </si>
  <si>
    <r>
      <rPr>
        <sz val="10"/>
        <rFont val="Arial"/>
        <family val="0"/>
      </rPr>
      <t>DIEGO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LEMOS</t>
    </r>
  </si>
  <si>
    <t>GEÓLOGO</t>
  </si>
  <si>
    <r>
      <rPr>
        <sz val="10"/>
        <rFont val="Arial"/>
        <family val="0"/>
      </rPr>
      <t>JOSE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JESUS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LIMA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CASUSA</t>
    </r>
  </si>
  <si>
    <r>
      <rPr>
        <sz val="10"/>
        <rFont val="Arial"/>
        <family val="0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LABORATÓRIO/MICROSCOPISTA</t>
    </r>
  </si>
  <si>
    <r>
      <rPr>
        <sz val="10"/>
        <rFont val="Arial"/>
        <family val="0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ELCILENE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FEITOZA</t>
    </r>
  </si>
  <si>
    <r>
      <rPr>
        <sz val="10"/>
        <rFont val="Arial"/>
        <family val="0"/>
      </rPr>
      <t>ANDREIA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CORREIA</t>
    </r>
  </si>
  <si>
    <r>
      <rPr>
        <sz val="10"/>
        <rFont val="Arial"/>
        <family val="0"/>
      </rPr>
      <t>IONÁDIA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COSTA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</si>
  <si>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JOSE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GOMES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</si>
  <si>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DANIELA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CRISTINA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BLONSKI</t>
    </r>
  </si>
  <si>
    <t>NUTRICIONISTA</t>
  </si>
  <si>
    <r>
      <rPr>
        <sz val="10"/>
        <rFont val="Arial"/>
        <family val="0"/>
      </rPr>
      <t>YARA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MOURA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MAGALHÃES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LIMA</t>
    </r>
  </si>
  <si>
    <r>
      <rPr>
        <sz val="10"/>
        <rFont val="Arial"/>
        <family val="0"/>
      </rPr>
      <t>ERICK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ANDERSON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TEIXEIRA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SOEIRO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SOUZA</t>
    </r>
  </si>
  <si>
    <r>
      <rPr>
        <sz val="10"/>
        <rFont val="Arial"/>
        <family val="0"/>
      </rPr>
      <t>MARCILENE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FERREIRA</t>
    </r>
  </si>
  <si>
    <r>
      <rPr>
        <sz val="10"/>
        <rFont val="Arial"/>
        <family val="0"/>
      </rPr>
      <t>EDILAMAR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FRANÇA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RUMÃO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MARQUES</t>
    </r>
  </si>
  <si>
    <r>
      <rPr>
        <sz val="10"/>
        <rFont val="Arial"/>
        <family val="0"/>
      </rPr>
      <t>MARINILZA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MANAITÁ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BRANDÃO</t>
    </r>
  </si>
  <si>
    <t>PSICÓLOGO</t>
  </si>
  <si>
    <r>
      <rPr>
        <sz val="10"/>
        <rFont val="Arial"/>
        <family val="0"/>
      </rPr>
      <t>NAUDY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SOUZA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LIMA</t>
    </r>
  </si>
  <si>
    <r>
      <rPr>
        <sz val="10"/>
        <rFont val="Arial"/>
        <family val="0"/>
      </rPr>
      <t>SAMILI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TAIANE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ALMEIDA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ARAUJO</t>
    </r>
  </si>
  <si>
    <r>
      <rPr>
        <sz val="10"/>
        <rFont val="Arial"/>
        <family val="0"/>
      </rPr>
      <t>LUSIANE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CASIMIRO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PIRES</t>
    </r>
  </si>
  <si>
    <r>
      <rPr>
        <sz val="10"/>
        <rFont val="Arial"/>
        <family val="0"/>
      </rPr>
      <t>JANETE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CARNEIRO</t>
    </r>
  </si>
  <si>
    <r>
      <rPr>
        <sz val="10"/>
        <rFont val="Arial"/>
        <family val="0"/>
      </rPr>
      <t>FRANCISCO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CLEOMAR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FERNANDES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MATOS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KAXINAWÁ</t>
    </r>
  </si>
  <si>
    <r>
      <rPr>
        <sz val="10"/>
        <rFont val="Arial"/>
        <family val="0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EM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ENFERMAGEM</t>
    </r>
  </si>
  <si>
    <r>
      <rPr>
        <sz val="10"/>
        <rFont val="Arial"/>
        <family val="0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ALMIR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LIMA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PEREIRA</t>
    </r>
  </si>
  <si>
    <r>
      <rPr>
        <sz val="10"/>
        <rFont val="Arial"/>
        <family val="0"/>
      </rPr>
      <t>MARCOS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MATEUS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KAXINAWA</t>
    </r>
  </si>
  <si>
    <r>
      <rPr>
        <sz val="10"/>
        <rFont val="Arial"/>
        <family val="0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ROSINETE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AMORIM</t>
    </r>
  </si>
  <si>
    <r>
      <rPr>
        <sz val="10"/>
        <rFont val="Arial"/>
        <family val="0"/>
      </rPr>
      <t>PABLA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PINHEIRO</t>
    </r>
  </si>
  <si>
    <r>
      <rPr>
        <sz val="10"/>
        <rFont val="Arial"/>
        <family val="0"/>
      </rPr>
      <t>ANTÔNIA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FRANCISCA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SITUBA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KAXINAWÁ</t>
    </r>
  </si>
  <si>
    <r>
      <rPr>
        <sz val="10"/>
        <rFont val="Arial"/>
        <family val="0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EM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SANEAMENTO</t>
    </r>
  </si>
  <si>
    <r>
      <rPr>
        <sz val="10"/>
        <rFont val="Arial"/>
        <family val="0"/>
      </rPr>
      <t>JOSE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FRANCISCO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MOREIRA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</si>
  <si>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ISMAEL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MENEZES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BRANDÃO</t>
    </r>
  </si>
  <si>
    <r>
      <rPr>
        <sz val="10"/>
        <rFont val="Arial"/>
        <family val="0"/>
      </rPr>
      <t>RAIMUNDO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DÉCIO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BARBOSA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</si>
  <si>
    <r>
      <rPr>
        <sz val="10"/>
        <rFont val="Arial"/>
        <family val="0"/>
      </rPr>
      <t>CLEUDON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MANOEL</t>
    </r>
  </si>
  <si>
    <t>GICELI BASTOS SILVA PUIANAWA</t>
  </si>
  <si>
    <t xml:space="preserve">AGENTE DE COMBATE A ENDEMIAS </t>
  </si>
  <si>
    <t>CADASTRO RESERVA</t>
  </si>
  <si>
    <t>MAYARA SOUZA ALVES</t>
  </si>
  <si>
    <t>ASSISTENTE SOCIAL</t>
  </si>
  <si>
    <t>FRANCISCA SALES CAVALCANTE DO NASCIMENTO</t>
  </si>
  <si>
    <t>AUXILIAR DE SAÚDE BUCAL</t>
  </si>
  <si>
    <t>DIONIZIO DA SILVA BRASIL</t>
  </si>
  <si>
    <t>CIRURGIÃO DENTISTA</t>
  </si>
  <si>
    <t xml:space="preserve">WILVER PAULA LIMA </t>
  </si>
  <si>
    <t>CLAUDIO ADAO PEREIRA</t>
  </si>
  <si>
    <t>TÉCNICO DE LABORATÓRIO/MICROSCOPISTA</t>
  </si>
  <si>
    <t xml:space="preserve">QUETILA ROSANE PINHEIRO SALES </t>
  </si>
  <si>
    <t>ANA KASSIA DE MOURA ARAUJO</t>
  </si>
  <si>
    <t xml:space="preserve">KEILA MARIA MARTINS OLIVEIRA </t>
  </si>
  <si>
    <t>MARIA FABRICIANA SANTOS SIQUEIRA</t>
  </si>
  <si>
    <t>TÉCNICO EM ENFERMAGEM</t>
  </si>
  <si>
    <t>MARIA ANGELITA LOPES CERQUEIRA ARARA</t>
  </si>
  <si>
    <t>IARA ARAUJO DE SOUZA</t>
  </si>
  <si>
    <t>LEUDICE RODRIGUES PINHEIRO</t>
  </si>
  <si>
    <t>TÉCNICO EM SANEAMENTO</t>
  </si>
  <si>
    <t>OLIVAL LEMES FERREIRA</t>
  </si>
  <si>
    <t>DAVID RAMON COSTA DE ANDRADE</t>
  </si>
  <si>
    <t>ENGENHEIRO CIVIL</t>
  </si>
  <si>
    <t>JOSÉ RONISSON LIMA DA SILVA</t>
  </si>
  <si>
    <t>SIMONIZ EVARISTO DA SILVA</t>
  </si>
  <si>
    <t>EVANDO NASCIMENTO DOS SANTOS</t>
  </si>
  <si>
    <t>HILDO LIMA DE SOUZA</t>
  </si>
  <si>
    <t>MICHELA BIE PEREIRA</t>
  </si>
  <si>
    <t>ANTONIA STEPHANIA BEZERRA GUIMARAES</t>
  </si>
  <si>
    <t>KAIO WILLEN FARIAS DE SOUZA</t>
  </si>
  <si>
    <t>SAIRO DA SILVA GAMA</t>
  </si>
  <si>
    <t>VITOR COSTA DER SOUZA</t>
  </si>
  <si>
    <t>ANTONIO JOSÉ JOAQUIM DE SOUZA</t>
  </si>
  <si>
    <t>QUEVEN LOPES DA SILVA</t>
  </si>
  <si>
    <t>ROBSON VIEIRA FREITAS</t>
  </si>
  <si>
    <t>THOR ITAPARICA GOUVEIA CARDOSO DE OLIVEIRA</t>
  </si>
  <si>
    <t>SERGIO FRANCO MARQUES DE SOUSA</t>
  </si>
  <si>
    <t>VALDEIRES ROCHA GASPAR</t>
  </si>
  <si>
    <t>EVELYN DOS SANTOS MAGALHÃES</t>
  </si>
  <si>
    <t>VANDERLEI TAVARES DE CASTILHO</t>
  </si>
  <si>
    <t>ANDREZA LOPES MODESTO ALVES</t>
  </si>
  <si>
    <t>ISABELLE LIMA E SILVA</t>
  </si>
  <si>
    <t>JOELSON CRUZ DA SILVA</t>
  </si>
  <si>
    <t>SIMÃO DE SOUZA LIMA</t>
  </si>
  <si>
    <t>IURI IZIDIO DE OLIVEIRA</t>
  </si>
  <si>
    <t>MARIENE RAMALHO IZIDIO</t>
  </si>
  <si>
    <t>MARINELDA RAMALHO IZIDIO</t>
  </si>
  <si>
    <t>SAMAIRA CRISTINA MENDONÇA MATOS</t>
  </si>
  <si>
    <t xml:space="preserve">ROSANGELA NONATO NASCIMENTO KAXINAWÁ </t>
  </si>
  <si>
    <t>CLAUDIO ROBERTO QUIRINO MARQUES</t>
  </si>
  <si>
    <t>JARBIS DE SOUZA SILVA</t>
  </si>
  <si>
    <t>VICENTE COSTA DA SILVA</t>
  </si>
  <si>
    <t>CARLA SANDRA BRANDÃO SHANENAWÁ</t>
  </si>
  <si>
    <t>CLÍCIA MARIA BARBOSA LOPES</t>
  </si>
  <si>
    <t>EDILENE DA COSTA OLIVEIRA</t>
  </si>
  <si>
    <t xml:space="preserve">MAGDA LOPES DA SILVA BANDEIRA </t>
  </si>
  <si>
    <t>DAIANY SILVA RIBEIRO</t>
  </si>
  <si>
    <t>ELCIMAR DOS SANTOS CORREA</t>
  </si>
  <si>
    <t>MICILENE PINHEIRO SOUZA</t>
  </si>
  <si>
    <t>FERNANDA ARAUJO DA ROCHA</t>
  </si>
  <si>
    <t xml:space="preserve">TATIANA TEIXEIRA RODRIGUES </t>
  </si>
  <si>
    <t xml:space="preserve">CAYSLA BARROSO DE OLIVEIRA </t>
  </si>
  <si>
    <t xml:space="preserve">GLEISON LIMA DE SOUZA </t>
  </si>
  <si>
    <t>JOSÉ NILDO ARAÚJO DE AZEVEDO</t>
  </si>
  <si>
    <t>ROOSEVELT GUIMARÃES DE OLIVEIRA</t>
  </si>
  <si>
    <t>SIMONE ANDRÉIA CALDERA TORRES</t>
  </si>
  <si>
    <t>CAMILA DA COSTA CORRÊA</t>
  </si>
  <si>
    <t>EDICINEIDE DE SOUZA PINHEIRO</t>
  </si>
  <si>
    <t>ADRIANO SOMBRA PEREIRA</t>
  </si>
  <si>
    <t>BENOCI FRANCISCA  ARCANJO</t>
  </si>
  <si>
    <t>JOABE ROCHA DA SILVA</t>
  </si>
  <si>
    <t>MARIA SOCORRO MORAIS DIAS</t>
  </si>
  <si>
    <t>SAMIA VANESSA MARTINS DA ROCHA</t>
  </si>
  <si>
    <t>ALEX DE MELO GASPAR</t>
  </si>
  <si>
    <t>EVERTON SOUZA DE OLIVEIRA</t>
  </si>
  <si>
    <t>GLINDA KERNY ALVES VALENTE MACIEL</t>
  </si>
  <si>
    <t>JOSY MOTA DA COSTA</t>
  </si>
  <si>
    <t>RONY DE SOUZA BARROS</t>
  </si>
  <si>
    <t>HÉMILLY CAROLINE DA SILVA PAIXÃO</t>
  </si>
  <si>
    <t>TAMIRYS HAMANDA VIEIRA GOMES</t>
  </si>
  <si>
    <t>BRUNO FRANCILEUDO DA SILVA SOUSA</t>
  </si>
  <si>
    <t>EDSON GOMES DE ALENCAR JÚNIOR</t>
  </si>
  <si>
    <t xml:space="preserve">ELY GONCALVES LOBATO </t>
  </si>
  <si>
    <t>GEISA BEZERRA FERRREIRA</t>
  </si>
  <si>
    <t>JANE KELLY SOUZA DO NASCIMENTO</t>
  </si>
  <si>
    <t>VALERIA DIAS DE SOUZA LIMA</t>
  </si>
  <si>
    <t>CATHERINE SILVA NOGUEIRA</t>
  </si>
  <si>
    <t>DILEYAN VIANA MENEZES</t>
  </si>
  <si>
    <t>SOMATÓRIO DAS NOTAS</t>
  </si>
  <si>
    <r>
      <rPr>
        <b/>
        <sz val="10"/>
        <rFont val="Times New Roman"/>
        <family val="1"/>
      </rPr>
      <t>AREA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SELEÇÃO</t>
    </r>
  </si>
  <si>
    <r>
      <rPr>
        <b/>
        <sz val="10"/>
        <rFont val="Times New Roman"/>
        <family val="1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CONCORRÊNCIA</t>
    </r>
  </si>
  <si>
    <t>MARIA EVANIZIA DO NASCIMENTO DOS SANTOS</t>
  </si>
  <si>
    <t>MARILEIDE CONSTANT ALMEIDA</t>
  </si>
  <si>
    <t>MARIA IRISMAR DOS REIS DA SILVA</t>
  </si>
  <si>
    <t>MARIA MADALENA DE OLIVEIRA</t>
  </si>
  <si>
    <t>CLEITON MANEIRO DA SILVA</t>
  </si>
  <si>
    <t>MÔNICA REJANE DE OLIVEIRA</t>
  </si>
  <si>
    <t>MARIDELSON DE ALMEIDA OLIVEIRA</t>
  </si>
  <si>
    <t>ANTÔNIA FRANCISCA SITUBA DA SILVA KAXINAWÁ</t>
  </si>
  <si>
    <t>RAIMUNDO DÉCIO BARBOSA DA SILVA</t>
  </si>
  <si>
    <t>FRANCISCO CLEOMAR FERNANDES DE MATOS KAXINAWÁ</t>
  </si>
  <si>
    <t>MARCOS MATEUS KAXINAWA</t>
  </si>
  <si>
    <t>MARINILZA MANAITÁ BRANDÃO</t>
  </si>
  <si>
    <t>ANTONIO ALMIR DE LIMA PEREIRA</t>
  </si>
  <si>
    <t>MARIA ELCILENE OLIVEIRA FEITOZA</t>
  </si>
  <si>
    <t>SAMILI TAIANE DE ALMEIDA ARAUJO</t>
  </si>
  <si>
    <t>JOSE FRANCISCO MOREIRA SILVA</t>
  </si>
  <si>
    <t>CHARLY MARTINS DA SILVA</t>
  </si>
  <si>
    <t>LUSIANE CASIMIRO PIRES</t>
  </si>
  <si>
    <t>NAUDY DE SOUZA LIMA</t>
  </si>
  <si>
    <t>DANIELA CRISTINA BLONSKI</t>
  </si>
  <si>
    <t>LAUANE CUNHA DE OLIVEIRA</t>
  </si>
  <si>
    <t>YARA DE MOURA MAGALHÃES LIMA</t>
  </si>
  <si>
    <t>EDILAMAR FRANÇA RUMÃO MARQUES</t>
  </si>
  <si>
    <t>MARLENE MONTES DA SILVA ANCÂNTARA</t>
  </si>
  <si>
    <t>ANTONIO ATAÍDE BORBA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</si>
</sst>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;@"/>
    <numFmt numFmtId="166" formatCode="HH:MM"/>
    <numFmt numFmtId="167" formatCode="@"/>
  </numFmts>
  <fonts count="14">
    <font>
      <sz val="10"/>
      <color rgb="FF000000"/>
      <name val="Times New Roman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rgb="FF3B3B3B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2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 horizontal="center" vertical="top"/>
      <protection hidden="1"/>
    </xf>
    <xf numFmtId="164" fontId="2" fillId="0" borderId="0" xfId="0" applyFont="1" applyBorder="1" applyAlignment="1" applyProtection="1">
      <alignment horizontal="left" vertical="top" wrapText="1"/>
      <protection hidden="1"/>
    </xf>
    <xf numFmtId="164" fontId="7" fillId="2" borderId="1" xfId="0" applyFont="1" applyBorder="1" applyAlignment="1" applyProtection="1">
      <alignment horizontal="center" vertical="top" wrapText="1"/>
      <protection hidden="1"/>
    </xf>
    <xf numFmtId="164" fontId="7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/>
      <protection hidden="1"/>
    </xf>
    <xf numFmtId="165" fontId="9" fillId="3" borderId="1" xfId="0" applyFont="1" applyBorder="1" applyAlignment="1" applyProtection="1">
      <alignment horizontal="center" vertical="top" shrinkToFit="1"/>
      <protection hidden="1"/>
    </xf>
    <xf numFmtId="164" fontId="1" fillId="3" borderId="1" xfId="0" applyFont="1" applyBorder="1" applyAlignment="1" applyProtection="1">
      <alignment horizontal="center" vertical="top" wrapText="1"/>
      <protection hidden="1"/>
    </xf>
    <xf numFmtId="164" fontId="1" fillId="3" borderId="1" xfId="0" applyFont="1" applyBorder="1" applyAlignment="1" applyProtection="1">
      <alignment horizontal="left" vertical="top" wrapText="1"/>
      <protection hidden="1"/>
    </xf>
    <xf numFmtId="164" fontId="9" fillId="3" borderId="1" xfId="0" applyFont="1" applyBorder="1" applyAlignment="1" applyProtection="1">
      <alignment vertical="top" wrapText="1"/>
      <protection hidden="1"/>
    </xf>
    <xf numFmtId="164" fontId="1" fillId="3" borderId="1" xfId="0" applyFont="1" applyBorder="1" applyAlignment="1" applyProtection="1">
      <alignment horizontal="center" vertical="center" readingOrder="1"/>
      <protection hidden="1"/>
    </xf>
    <xf numFmtId="164" fontId="9" fillId="3" borderId="1" xfId="0" applyFont="1" applyBorder="1" applyAlignment="1" applyProtection="1">
      <alignment horizontal="center" vertical="top" wrapText="1"/>
      <protection hidden="1"/>
    </xf>
    <xf numFmtId="164" fontId="1" fillId="3" borderId="1" xfId="0" applyFont="1" applyBorder="1" applyAlignment="1" applyProtection="1">
      <alignment vertical="top" wrapText="1"/>
      <protection hidden="1"/>
    </xf>
    <xf numFmtId="164" fontId="9" fillId="3" borderId="0" xfId="0" applyFont="1" applyAlignment="1" applyProtection="1">
      <alignment/>
      <protection hidden="1"/>
    </xf>
    <xf numFmtId="164" fontId="9" fillId="3" borderId="1" xfId="0" applyFont="1" applyBorder="1" applyAlignment="1" applyProtection="1">
      <alignment horizontal="center" vertical="center" readingOrder="1"/>
      <protection hidden="1"/>
    </xf>
    <xf numFmtId="165" fontId="9" fillId="3" borderId="2" xfId="0" applyFont="1" applyBorder="1" applyAlignment="1" applyProtection="1">
      <alignment horizontal="center" vertical="top" shrinkToFit="1"/>
      <protection hidden="1"/>
    </xf>
    <xf numFmtId="164" fontId="1" fillId="3" borderId="2" xfId="0" applyFont="1" applyBorder="1" applyAlignment="1" applyProtection="1">
      <alignment horizontal="center" vertical="top" wrapText="1"/>
      <protection hidden="1"/>
    </xf>
    <xf numFmtId="164" fontId="1" fillId="3" borderId="2" xfId="0" applyFont="1" applyBorder="1" applyAlignment="1" applyProtection="1">
      <alignment horizontal="left" vertical="top" wrapText="1"/>
      <protection hidden="1"/>
    </xf>
    <xf numFmtId="164" fontId="9" fillId="3" borderId="2" xfId="0" applyFont="1" applyBorder="1" applyAlignment="1" applyProtection="1">
      <alignment vertical="top" wrapText="1"/>
      <protection hidden="1"/>
    </xf>
    <xf numFmtId="164" fontId="9" fillId="3" borderId="2" xfId="0" applyFont="1" applyBorder="1" applyAlignment="1" applyProtection="1">
      <alignment horizontal="center" vertical="top" wrapText="1"/>
      <protection hidden="1"/>
    </xf>
    <xf numFmtId="164" fontId="1" fillId="3" borderId="2" xfId="0" applyFont="1" applyBorder="1" applyAlignment="1" applyProtection="1">
      <alignment vertical="top" wrapText="1"/>
      <protection hidden="1"/>
    </xf>
    <xf numFmtId="165" fontId="9" fillId="3" borderId="1" xfId="0" applyFont="1" applyBorder="1" applyAlignment="1" applyProtection="1">
      <alignment horizontal="center" vertical="center" shrinkToFit="1"/>
      <protection hidden="1"/>
    </xf>
    <xf numFmtId="164" fontId="1" fillId="3" borderId="1" xfId="0" applyFont="1" applyBorder="1" applyAlignment="1" applyProtection="1">
      <alignment horizontal="center" vertical="center" wrapText="1"/>
      <protection hidden="1"/>
    </xf>
    <xf numFmtId="164" fontId="1" fillId="3" borderId="1" xfId="0" applyFont="1" applyBorder="1" applyAlignment="1" applyProtection="1">
      <alignment vertical="center" wrapText="1"/>
      <protection hidden="1"/>
    </xf>
    <xf numFmtId="164" fontId="1" fillId="3" borderId="1" xfId="0" applyFont="1" applyBorder="1" applyAlignment="1" applyProtection="1">
      <alignment horizontal="left" vertical="center" wrapText="1"/>
      <protection hidden="1"/>
    </xf>
    <xf numFmtId="164" fontId="9" fillId="3" borderId="3" xfId="0" applyFont="1" applyBorder="1" applyAlignment="1" applyProtection="1">
      <alignment horizontal="center" vertical="center" wrapText="1" readingOrder="1"/>
      <protection hidden="1"/>
    </xf>
    <xf numFmtId="164" fontId="9" fillId="3" borderId="3" xfId="0" applyFont="1" applyBorder="1" applyAlignment="1" applyProtection="1">
      <alignment horizontal="center" vertical="center" readingOrder="1"/>
      <protection hidden="1"/>
    </xf>
    <xf numFmtId="165" fontId="1" fillId="3" borderId="1" xfId="0" applyFont="1" applyBorder="1" applyAlignment="1" applyProtection="1">
      <alignment horizontal="center" vertical="top" shrinkToFit="1"/>
      <protection hidden="1"/>
    </xf>
    <xf numFmtId="166" fontId="1" fillId="3" borderId="1" xfId="0" applyFont="1" applyBorder="1" applyAlignment="1" applyProtection="1">
      <alignment horizontal="center" vertical="top" wrapText="1"/>
      <protection hidden="1"/>
    </xf>
    <xf numFmtId="164" fontId="1" fillId="3" borderId="1" xfId="0" applyFont="1" applyBorder="1" applyAlignment="1" applyProtection="1">
      <alignment horizontal="left"/>
      <protection hidden="1"/>
    </xf>
    <xf numFmtId="164" fontId="1" fillId="3" borderId="1" xfId="0" applyFont="1" applyBorder="1" applyAlignment="1" applyProtection="1">
      <alignment/>
      <protection hidden="1"/>
    </xf>
    <xf numFmtId="164" fontId="9" fillId="3" borderId="0" xfId="0" applyFont="1" applyBorder="1" applyAlignment="1" applyProtection="1">
      <alignment horizontal="center" vertical="top"/>
      <protection hidden="1"/>
    </xf>
    <xf numFmtId="167" fontId="1" fillId="3" borderId="1" xfId="0" applyFont="1" applyBorder="1" applyAlignment="1" applyProtection="1">
      <alignment vertical="center"/>
      <protection hidden="1"/>
    </xf>
    <xf numFmtId="164" fontId="1" fillId="3" borderId="1" xfId="0" applyFont="1" applyBorder="1" applyAlignment="1" applyProtection="1">
      <alignment horizontal="center"/>
      <protection hidden="1"/>
    </xf>
    <xf numFmtId="164" fontId="1" fillId="3" borderId="1" xfId="0" applyFont="1" applyBorder="1" applyAlignment="1" applyProtection="1">
      <alignment wrapText="1"/>
      <protection hidden="1"/>
    </xf>
    <xf numFmtId="165" fontId="1" fillId="3" borderId="4" xfId="0" applyFont="1" applyBorder="1" applyAlignment="1" applyProtection="1">
      <alignment horizontal="center" vertical="top" shrinkToFit="1"/>
      <protection hidden="1"/>
    </xf>
    <xf numFmtId="166" fontId="1" fillId="3" borderId="4" xfId="0" applyFont="1" applyBorder="1" applyAlignment="1" applyProtection="1">
      <alignment horizontal="center" vertical="top" wrapText="1"/>
      <protection hidden="1"/>
    </xf>
    <xf numFmtId="164" fontId="1" fillId="3" borderId="4" xfId="0" applyFont="1" applyBorder="1" applyAlignment="1" applyProtection="1">
      <alignment horizontal="left"/>
      <protection hidden="1"/>
    </xf>
    <xf numFmtId="164" fontId="1" fillId="3" borderId="4" xfId="0" applyFont="1" applyBorder="1" applyAlignment="1" applyProtection="1">
      <alignment/>
      <protection hidden="1"/>
    </xf>
    <xf numFmtId="164" fontId="1" fillId="3" borderId="4" xfId="0" applyFont="1" applyBorder="1" applyAlignment="1" applyProtection="1">
      <alignment horizontal="center"/>
      <protection hidden="1"/>
    </xf>
    <xf numFmtId="164" fontId="1" fillId="3" borderId="4" xfId="0" applyFont="1" applyBorder="1" applyAlignment="1" applyProtection="1">
      <alignment horizontal="center" vertical="top" wrapText="1"/>
      <protection hidden="1"/>
    </xf>
    <xf numFmtId="164" fontId="1" fillId="3" borderId="1" xfId="0" applyFont="1" applyBorder="1" applyAlignment="1" applyProtection="1">
      <alignment horizontal="left" vertical="center"/>
      <protection hidden="1"/>
    </xf>
    <xf numFmtId="164" fontId="1" fillId="3" borderId="1" xfId="0" applyFont="1" applyBorder="1" applyAlignment="1" applyProtection="1">
      <alignment horizontal="center" vertical="center"/>
      <protection hidden="1"/>
    </xf>
    <xf numFmtId="166" fontId="1" fillId="3" borderId="2" xfId="0" applyFont="1" applyBorder="1" applyAlignment="1" applyProtection="1">
      <alignment horizontal="center" vertical="top" wrapText="1"/>
      <protection hidden="1"/>
    </xf>
    <xf numFmtId="164" fontId="9" fillId="3" borderId="1" xfId="0" applyFont="1" applyBorder="1" applyAlignment="1" applyProtection="1">
      <alignment horizontal="left" vertical="top" wrapText="1"/>
      <protection hidden="1"/>
    </xf>
    <xf numFmtId="164" fontId="1" fillId="3" borderId="1" xfId="0" applyFont="1" applyBorder="1" applyAlignment="1" applyProtection="1">
      <alignment/>
      <protection hidden="1"/>
    </xf>
    <xf numFmtId="164" fontId="10" fillId="3" borderId="1" xfId="0" applyFont="1" applyBorder="1" applyAlignment="1" applyProtection="1">
      <alignment horizontal="center"/>
      <protection hidden="1"/>
    </xf>
    <xf numFmtId="164" fontId="0" fillId="3" borderId="0" xfId="0" applyAlignment="1" applyProtection="1">
      <alignment/>
      <protection hidden="1"/>
    </xf>
    <xf numFmtId="164" fontId="0" fillId="3" borderId="0" xfId="0" applyBorder="1" applyAlignment="1" applyProtection="1">
      <alignment horizontal="center" vertical="top"/>
      <protection hidden="1"/>
    </xf>
    <xf numFmtId="164" fontId="0" fillId="0" borderId="0" xfId="0" applyFont="1" applyBorder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center" vertical="top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9" fillId="3" borderId="2" xfId="0" applyFont="1" applyBorder="1" applyAlignment="1" applyProtection="1">
      <alignment horizontal="left" vertical="top" wrapText="1"/>
      <protection hidden="1"/>
    </xf>
    <xf numFmtId="167" fontId="1" fillId="3" borderId="1" xfId="0" applyFont="1" applyBorder="1" applyAlignment="1" applyProtection="1">
      <alignment horizontal="left" vertical="center"/>
      <protection hidden="1"/>
    </xf>
    <xf numFmtId="164" fontId="1" fillId="3" borderId="1" xfId="0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5" fontId="9" fillId="0" borderId="1" xfId="0" applyFont="1" applyBorder="1" applyAlignment="1" applyProtection="1">
      <alignment horizontal="center" vertical="top" shrinkToFit="1"/>
      <protection hidden="1"/>
    </xf>
    <xf numFmtId="164" fontId="1" fillId="0" borderId="1" xfId="0" applyFont="1" applyBorder="1" applyAlignment="1" applyProtection="1">
      <alignment horizontal="center" vertical="top" wrapText="1"/>
      <protection hidden="1"/>
    </xf>
    <xf numFmtId="164" fontId="1" fillId="0" borderId="1" xfId="0" applyFont="1" applyBorder="1" applyAlignment="1" applyProtection="1">
      <alignment horizontal="left" vertical="top" wrapText="1"/>
      <protection hidden="1"/>
    </xf>
    <xf numFmtId="164" fontId="0" fillId="0" borderId="1" xfId="0" applyFont="1" applyBorder="1" applyAlignment="1" applyProtection="1">
      <alignment horizontal="left" vertical="top" wrapText="1"/>
      <protection hidden="1"/>
    </xf>
    <xf numFmtId="164" fontId="12" fillId="0" borderId="1" xfId="0" applyFont="1" applyBorder="1" applyAlignment="1" applyProtection="1">
      <alignment horizontal="center" vertical="center" readingOrder="1"/>
      <protection hidden="1"/>
    </xf>
    <xf numFmtId="164" fontId="0" fillId="0" borderId="1" xfId="0" applyBorder="1" applyAlignment="1" applyProtection="1">
      <alignment horizontal="center" vertical="top" wrapText="1"/>
      <protection hidden="1"/>
    </xf>
    <xf numFmtId="164" fontId="13" fillId="0" borderId="1" xfId="0" applyFont="1" applyBorder="1" applyAlignment="1" applyProtection="1">
      <alignment horizontal="center" vertical="center" readingOrder="1"/>
      <protection hidden="1"/>
    </xf>
    <xf numFmtId="164" fontId="13" fillId="0" borderId="3" xfId="0" applyFont="1" applyBorder="1" applyAlignment="1" applyProtection="1">
      <alignment horizontal="center" vertical="center" readingOrder="1"/>
      <protection hidden="1"/>
    </xf>
    <xf numFmtId="165" fontId="1" fillId="0" borderId="1" xfId="0" applyFont="1" applyBorder="1" applyAlignment="1" applyProtection="1">
      <alignment horizontal="center" vertical="top" shrinkToFit="1"/>
      <protection hidden="1"/>
    </xf>
    <xf numFmtId="166" fontId="1" fillId="0" borderId="1" xfId="0" applyFont="1" applyBorder="1" applyAlignment="1" applyProtection="1">
      <alignment horizontal="center" vertical="top" wrapText="1"/>
      <protection hidden="1"/>
    </xf>
    <xf numFmtId="164" fontId="12" fillId="0" borderId="1" xfId="0" applyFont="1" applyBorder="1" applyAlignment="1" applyProtection="1">
      <alignment horizontal="left" vertical="center"/>
      <protection hidden="1"/>
    </xf>
    <xf numFmtId="164" fontId="12" fillId="0" borderId="1" xfId="0" applyFont="1" applyBorder="1" applyAlignment="1" applyProtection="1">
      <alignment horizontal="center"/>
      <protection hidden="1"/>
    </xf>
    <xf numFmtId="164" fontId="12" fillId="0" borderId="1" xfId="0" applyFont="1" applyBorder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horizontal="left"/>
      <protection hidden="1"/>
    </xf>
    <xf numFmtId="164" fontId="9" fillId="0" borderId="1" xfId="0" applyFont="1" applyBorder="1" applyAlignment="1" applyProtection="1">
      <alignment horizontal="left" vertical="top" wrapText="1"/>
      <protection hidden="1"/>
    </xf>
    <xf numFmtId="164" fontId="1" fillId="0" borderId="1" xfId="0" applyFont="1" applyBorder="1" applyAlignment="1" applyProtection="1">
      <alignment horizontal="center" vertical="center" readingOrder="1"/>
      <protection hidden="1"/>
    </xf>
    <xf numFmtId="164" fontId="9" fillId="0" borderId="1" xfId="0" applyFont="1" applyBorder="1" applyAlignment="1" applyProtection="1">
      <alignment horizontal="center" vertical="top" wrapText="1"/>
      <protection hidden="1"/>
    </xf>
    <xf numFmtId="164" fontId="9" fillId="0" borderId="0" xfId="0" applyFont="1" applyAlignment="1" applyProtection="1">
      <alignment/>
      <protection hidden="1"/>
    </xf>
    <xf numFmtId="164" fontId="9" fillId="0" borderId="1" xfId="0" applyFont="1" applyBorder="1" applyAlignment="1" applyProtection="1">
      <alignment horizontal="center" vertical="center" readingOrder="1"/>
      <protection hidden="1"/>
    </xf>
    <xf numFmtId="165" fontId="9" fillId="0" borderId="1" xfId="0" applyFont="1" applyBorder="1" applyAlignment="1" applyProtection="1">
      <alignment horizontal="center" vertical="center" shrinkToFi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5" fontId="9" fillId="0" borderId="2" xfId="0" applyFont="1" applyBorder="1" applyAlignment="1" applyProtection="1">
      <alignment horizontal="center" vertical="top" shrinkToFit="1"/>
      <protection hidden="1"/>
    </xf>
    <xf numFmtId="164" fontId="1" fillId="0" borderId="2" xfId="0" applyFont="1" applyBorder="1" applyAlignment="1" applyProtection="1">
      <alignment horizontal="center" vertical="top" wrapText="1"/>
      <protection hidden="1"/>
    </xf>
    <xf numFmtId="164" fontId="1" fillId="0" borderId="2" xfId="0" applyFont="1" applyBorder="1" applyAlignment="1" applyProtection="1">
      <alignment horizontal="left" vertical="top" wrapText="1"/>
      <protection hidden="1"/>
    </xf>
    <xf numFmtId="164" fontId="9" fillId="0" borderId="2" xfId="0" applyFont="1" applyBorder="1" applyAlignment="1" applyProtection="1">
      <alignment horizontal="center" vertical="top" wrapText="1"/>
      <protection hidden="1"/>
    </xf>
    <xf numFmtId="164" fontId="9" fillId="0" borderId="3" xfId="0" applyFont="1" applyBorder="1" applyAlignment="1" applyProtection="1">
      <alignment horizontal="center" vertical="center" readingOrder="1"/>
      <protection hidden="1"/>
    </xf>
    <xf numFmtId="164" fontId="9" fillId="0" borderId="3" xfId="0" applyFont="1" applyBorder="1" applyAlignment="1" applyProtection="1">
      <alignment horizontal="center" vertical="center" wrapText="1" readingOrder="1"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7" fontId="1" fillId="0" borderId="1" xfId="0" applyFont="1" applyBorder="1" applyAlignment="1" applyProtection="1">
      <alignment horizontal="left" vertical="center"/>
      <protection hidden="1"/>
    </xf>
    <xf numFmtId="166" fontId="1" fillId="0" borderId="2" xfId="0" applyFont="1" applyBorder="1" applyAlignment="1" applyProtection="1">
      <alignment horizontal="center" vertical="top" wrapText="1"/>
      <protection hidden="1"/>
    </xf>
    <xf numFmtId="164" fontId="1" fillId="0" borderId="1" xfId="0" applyFont="1" applyBorder="1" applyAlignment="1" applyProtection="1">
      <alignment horizontal="left" wrapText="1"/>
      <protection hidden="1"/>
    </xf>
    <xf numFmtId="164" fontId="1" fillId="0" borderId="1" xfId="0" applyFont="1" applyBorder="1" applyAlignment="1" applyProtection="1">
      <alignment/>
      <protection hidden="1"/>
    </xf>
    <xf numFmtId="164" fontId="1" fillId="0" borderId="1" xfId="0" applyFont="1" applyBorder="1" applyAlignment="1" applyProtection="1">
      <alignment/>
      <protection hidden="1"/>
    </xf>
    <xf numFmtId="164" fontId="10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B3B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workbookViewId="0" topLeftCell="A1">
      <selection activeCell="A99" sqref="A99"/>
    </sheetView>
  </sheetViews>
  <sheetFormatPr defaultColWidth="9.33203125" defaultRowHeight="12.75"/>
  <cols>
    <col min="1" max="1" width="18.16015625" style="0" customWidth="1"/>
    <col min="2" max="2" width="26.16015625" style="0" customWidth="1"/>
    <col min="3" max="3" width="12.5" style="0" customWidth="1"/>
    <col min="4" max="4" width="48.66015625" style="0" customWidth="1"/>
    <col min="5" max="5" width="26" style="0" customWidth="1"/>
    <col min="6" max="6" width="19.33203125" style="0" customWidth="1"/>
    <col min="7" max="7" width="21.16015625" style="1" customWidth="1"/>
    <col min="8" max="8" width="43.33203125" style="0" customWidth="1"/>
    <col min="9" max="9" width="37.83203125" style="0" customWidth="1"/>
    <col min="10" max="10" width="2.66015625" style="0" hidden="1" customWidth="1"/>
    <col min="11" max="1025" width="8.66015625" style="0" customWidth="1"/>
  </cols>
  <sheetData>
    <row r="1" spans="1:10" ht="7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s="5" customFormat="1" ht="6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3" customFormat="1" ht="25.5" customHeight="1">
      <c r="A3" s="6">
        <v>43738</v>
      </c>
      <c r="B3" s="6">
        <v>43741</v>
      </c>
      <c r="C3" s="7" t="s">
        <v>10</v>
      </c>
      <c r="D3" s="8" t="s">
        <v>11</v>
      </c>
      <c r="E3" s="9" t="s">
        <v>12</v>
      </c>
      <c r="F3" s="10">
        <v>45</v>
      </c>
      <c r="G3" s="11">
        <v>0</v>
      </c>
      <c r="H3" s="12" t="s">
        <v>13</v>
      </c>
      <c r="I3" s="8" t="s">
        <v>14</v>
      </c>
    </row>
    <row r="4" spans="1:9" s="13" customFormat="1" ht="25.5" customHeight="1">
      <c r="A4" s="6">
        <v>43738</v>
      </c>
      <c r="B4" s="6">
        <v>43741</v>
      </c>
      <c r="C4" s="7" t="s">
        <v>10</v>
      </c>
      <c r="D4" s="8" t="s">
        <v>15</v>
      </c>
      <c r="E4" s="9" t="s">
        <v>16</v>
      </c>
      <c r="F4" s="10">
        <v>45</v>
      </c>
      <c r="G4" s="11">
        <v>0</v>
      </c>
      <c r="H4" s="12" t="s">
        <v>13</v>
      </c>
      <c r="I4" s="8" t="s">
        <v>14</v>
      </c>
    </row>
    <row r="5" spans="1:9" s="13" customFormat="1" ht="25.5" customHeight="1">
      <c r="A5" s="6">
        <v>43738</v>
      </c>
      <c r="B5" s="6">
        <v>43741</v>
      </c>
      <c r="C5" s="7" t="s">
        <v>10</v>
      </c>
      <c r="D5" s="8" t="s">
        <v>17</v>
      </c>
      <c r="E5" s="9" t="s">
        <v>12</v>
      </c>
      <c r="F5" s="10">
        <v>45</v>
      </c>
      <c r="G5" s="11">
        <v>0</v>
      </c>
      <c r="H5" s="12" t="s">
        <v>13</v>
      </c>
      <c r="I5" s="8" t="s">
        <v>14</v>
      </c>
    </row>
    <row r="6" spans="1:9" s="13" customFormat="1" ht="25.5" customHeight="1">
      <c r="A6" s="6">
        <v>43738</v>
      </c>
      <c r="B6" s="6">
        <v>43741</v>
      </c>
      <c r="C6" s="7" t="s">
        <v>10</v>
      </c>
      <c r="D6" s="8" t="s">
        <v>18</v>
      </c>
      <c r="E6" s="9" t="s">
        <v>12</v>
      </c>
      <c r="F6" s="10">
        <v>40</v>
      </c>
      <c r="G6" s="11">
        <v>0</v>
      </c>
      <c r="H6" s="12" t="s">
        <v>13</v>
      </c>
      <c r="I6" s="8" t="s">
        <v>14</v>
      </c>
    </row>
    <row r="7" spans="1:9" s="13" customFormat="1" ht="25.5" customHeight="1">
      <c r="A7" s="6">
        <v>43738</v>
      </c>
      <c r="B7" s="6">
        <v>43741</v>
      </c>
      <c r="C7" s="7" t="s">
        <v>10</v>
      </c>
      <c r="D7" s="8" t="s">
        <v>19</v>
      </c>
      <c r="E7" s="9" t="s">
        <v>12</v>
      </c>
      <c r="F7" s="10">
        <v>40</v>
      </c>
      <c r="G7" s="11">
        <v>0</v>
      </c>
      <c r="H7" s="12" t="s">
        <v>13</v>
      </c>
      <c r="I7" s="8" t="s">
        <v>14</v>
      </c>
    </row>
    <row r="8" spans="1:9" s="13" customFormat="1" ht="25.5" customHeight="1">
      <c r="A8" s="6">
        <v>43738</v>
      </c>
      <c r="B8" s="6">
        <v>43741</v>
      </c>
      <c r="C8" s="7" t="s">
        <v>20</v>
      </c>
      <c r="D8" s="8" t="s">
        <v>21</v>
      </c>
      <c r="E8" s="9" t="s">
        <v>22</v>
      </c>
      <c r="F8" s="14">
        <v>35</v>
      </c>
      <c r="G8" s="11">
        <f>5+5+4+3+8+10+10</f>
        <v>45</v>
      </c>
      <c r="H8" s="12" t="s">
        <v>23</v>
      </c>
      <c r="I8" s="8" t="s">
        <v>14</v>
      </c>
    </row>
    <row r="9" spans="1:9" s="13" customFormat="1" ht="25.5" customHeight="1">
      <c r="A9" s="6">
        <v>43738</v>
      </c>
      <c r="B9" s="6">
        <v>43741</v>
      </c>
      <c r="C9" s="7" t="s">
        <v>20</v>
      </c>
      <c r="D9" s="8" t="s">
        <v>24</v>
      </c>
      <c r="E9" s="9" t="s">
        <v>12</v>
      </c>
      <c r="F9" s="14">
        <v>24</v>
      </c>
      <c r="G9" s="11">
        <v>0</v>
      </c>
      <c r="H9" s="12" t="s">
        <v>23</v>
      </c>
      <c r="I9" s="8" t="s">
        <v>14</v>
      </c>
    </row>
    <row r="10" spans="1:9" s="13" customFormat="1" ht="25.5" customHeight="1">
      <c r="A10" s="15">
        <v>43738</v>
      </c>
      <c r="B10" s="15">
        <v>43741</v>
      </c>
      <c r="C10" s="16" t="s">
        <v>20</v>
      </c>
      <c r="D10" s="17" t="s">
        <v>25</v>
      </c>
      <c r="E10" s="18" t="s">
        <v>22</v>
      </c>
      <c r="F10" s="14">
        <v>21</v>
      </c>
      <c r="G10" s="19">
        <f>1.5+1.5+2+0+2+2.5+2.5</f>
        <v>12</v>
      </c>
      <c r="H10" s="20" t="s">
        <v>23</v>
      </c>
      <c r="I10" s="17" t="s">
        <v>14</v>
      </c>
    </row>
    <row r="11" spans="1:9" s="13" customFormat="1" ht="25.5" customHeight="1">
      <c r="A11" s="6">
        <v>43738</v>
      </c>
      <c r="B11" s="6">
        <v>43741</v>
      </c>
      <c r="C11" s="7" t="s">
        <v>20</v>
      </c>
      <c r="D11" s="8" t="s">
        <v>26</v>
      </c>
      <c r="E11" s="9" t="s">
        <v>22</v>
      </c>
      <c r="F11" s="14">
        <v>21</v>
      </c>
      <c r="G11" s="11">
        <f>2.5+2+1.5+1.5+3+5+5</f>
        <v>20.5</v>
      </c>
      <c r="H11" s="12" t="s">
        <v>23</v>
      </c>
      <c r="I11" s="8" t="s">
        <v>14</v>
      </c>
    </row>
    <row r="12" spans="1:9" s="13" customFormat="1" ht="25.5" customHeight="1">
      <c r="A12" s="6">
        <v>43738</v>
      </c>
      <c r="B12" s="6">
        <v>43741</v>
      </c>
      <c r="C12" s="7" t="s">
        <v>20</v>
      </c>
      <c r="D12" s="8" t="s">
        <v>27</v>
      </c>
      <c r="E12" s="9" t="s">
        <v>16</v>
      </c>
      <c r="F12" s="14">
        <v>15</v>
      </c>
      <c r="G12" s="11">
        <v>0</v>
      </c>
      <c r="H12" s="12" t="s">
        <v>23</v>
      </c>
      <c r="I12" s="8" t="s">
        <v>14</v>
      </c>
    </row>
    <row r="13" spans="1:9" s="13" customFormat="1" ht="25.5" customHeight="1">
      <c r="A13" s="6">
        <v>43738</v>
      </c>
      <c r="B13" s="6">
        <v>43741</v>
      </c>
      <c r="C13" s="7" t="s">
        <v>28</v>
      </c>
      <c r="D13" s="8" t="s">
        <v>29</v>
      </c>
      <c r="E13" s="9" t="s">
        <v>16</v>
      </c>
      <c r="F13" s="14">
        <v>33</v>
      </c>
      <c r="G13" s="11">
        <v>0</v>
      </c>
      <c r="H13" s="12" t="s">
        <v>30</v>
      </c>
      <c r="I13" s="8" t="s">
        <v>14</v>
      </c>
    </row>
    <row r="14" spans="1:9" s="13" customFormat="1" ht="25.5" customHeight="1">
      <c r="A14" s="6">
        <v>43738</v>
      </c>
      <c r="B14" s="6">
        <v>43741</v>
      </c>
      <c r="C14" s="7" t="s">
        <v>28</v>
      </c>
      <c r="D14" s="8" t="s">
        <v>31</v>
      </c>
      <c r="E14" s="9" t="s">
        <v>16</v>
      </c>
      <c r="F14" s="14">
        <v>30</v>
      </c>
      <c r="G14" s="11">
        <v>0</v>
      </c>
      <c r="H14" s="12" t="s">
        <v>30</v>
      </c>
      <c r="I14" s="8" t="s">
        <v>14</v>
      </c>
    </row>
    <row r="15" spans="1:9" s="13" customFormat="1" ht="25.5" customHeight="1">
      <c r="A15" s="6">
        <v>43738</v>
      </c>
      <c r="B15" s="6">
        <v>43741</v>
      </c>
      <c r="C15" s="7" t="s">
        <v>28</v>
      </c>
      <c r="D15" s="8" t="s">
        <v>32</v>
      </c>
      <c r="E15" s="9" t="s">
        <v>22</v>
      </c>
      <c r="F15" s="14">
        <v>30</v>
      </c>
      <c r="G15" s="11">
        <f>1.5+1.5+1+0.8+3+3+3</f>
        <v>13.8</v>
      </c>
      <c r="H15" s="12" t="s">
        <v>30</v>
      </c>
      <c r="I15" s="8" t="s">
        <v>14</v>
      </c>
    </row>
    <row r="16" spans="1:9" s="13" customFormat="1" ht="25.5" customHeight="1">
      <c r="A16" s="6">
        <v>43738</v>
      </c>
      <c r="B16" s="6">
        <v>43741</v>
      </c>
      <c r="C16" s="7" t="s">
        <v>28</v>
      </c>
      <c r="D16" s="8" t="s">
        <v>33</v>
      </c>
      <c r="E16" s="9" t="s">
        <v>22</v>
      </c>
      <c r="F16" s="14">
        <v>30</v>
      </c>
      <c r="G16" s="11">
        <f>4+4+3+2+7+7+7</f>
        <v>34</v>
      </c>
      <c r="H16" s="12" t="s">
        <v>30</v>
      </c>
      <c r="I16" s="8" t="s">
        <v>14</v>
      </c>
    </row>
    <row r="17" spans="1:9" s="13" customFormat="1" ht="25.5" customHeight="1">
      <c r="A17" s="6">
        <v>43738</v>
      </c>
      <c r="B17" s="6">
        <v>43741</v>
      </c>
      <c r="C17" s="7" t="s">
        <v>28</v>
      </c>
      <c r="D17" s="8" t="s">
        <v>34</v>
      </c>
      <c r="E17" s="9" t="s">
        <v>12</v>
      </c>
      <c r="F17" s="14">
        <v>30</v>
      </c>
      <c r="G17" s="11">
        <v>0</v>
      </c>
      <c r="H17" s="12" t="s">
        <v>30</v>
      </c>
      <c r="I17" s="8" t="s">
        <v>14</v>
      </c>
    </row>
    <row r="18" spans="1:9" s="13" customFormat="1" ht="25.5" customHeight="1">
      <c r="A18" s="6">
        <v>43738</v>
      </c>
      <c r="B18" s="6">
        <v>43741</v>
      </c>
      <c r="C18" s="7" t="s">
        <v>35</v>
      </c>
      <c r="D18" s="8" t="s">
        <v>36</v>
      </c>
      <c r="E18" s="9" t="s">
        <v>37</v>
      </c>
      <c r="F18" s="14">
        <v>32</v>
      </c>
      <c r="G18" s="11">
        <v>0</v>
      </c>
      <c r="H18" s="12" t="s">
        <v>38</v>
      </c>
      <c r="I18" s="8" t="s">
        <v>14</v>
      </c>
    </row>
    <row r="19" spans="1:9" s="13" customFormat="1" ht="25.5" customHeight="1">
      <c r="A19" s="6">
        <v>43738</v>
      </c>
      <c r="B19" s="6">
        <v>43741</v>
      </c>
      <c r="C19" s="7" t="s">
        <v>35</v>
      </c>
      <c r="D19" s="8" t="s">
        <v>39</v>
      </c>
      <c r="E19" s="9" t="s">
        <v>22</v>
      </c>
      <c r="F19" s="14">
        <v>32</v>
      </c>
      <c r="G19" s="11">
        <f>2.5+2.5+2+1+6+6+6</f>
        <v>26</v>
      </c>
      <c r="H19" s="12" t="s">
        <v>38</v>
      </c>
      <c r="I19" s="8" t="s">
        <v>14</v>
      </c>
    </row>
    <row r="20" spans="1:9" s="13" customFormat="1" ht="25.5" customHeight="1">
      <c r="A20" s="6">
        <v>43738</v>
      </c>
      <c r="B20" s="6">
        <v>43741</v>
      </c>
      <c r="C20" s="7" t="s">
        <v>35</v>
      </c>
      <c r="D20" s="8" t="s">
        <v>40</v>
      </c>
      <c r="E20" s="9" t="s">
        <v>12</v>
      </c>
      <c r="F20" s="14">
        <v>18</v>
      </c>
      <c r="G20" s="11">
        <v>0</v>
      </c>
      <c r="H20" s="12" t="s">
        <v>38</v>
      </c>
      <c r="I20" s="8" t="s">
        <v>14</v>
      </c>
    </row>
    <row r="21" spans="1:9" s="13" customFormat="1" ht="25.5" customHeight="1">
      <c r="A21" s="6">
        <v>43738</v>
      </c>
      <c r="B21" s="6">
        <v>43741</v>
      </c>
      <c r="C21" s="7" t="s">
        <v>35</v>
      </c>
      <c r="D21" s="8" t="s">
        <v>41</v>
      </c>
      <c r="E21" s="9" t="s">
        <v>16</v>
      </c>
      <c r="F21" s="14">
        <v>16</v>
      </c>
      <c r="G21" s="11">
        <v>0</v>
      </c>
      <c r="H21" s="12" t="s">
        <v>38</v>
      </c>
      <c r="I21" s="8" t="s">
        <v>14</v>
      </c>
    </row>
    <row r="22" spans="1:9" s="13" customFormat="1" ht="25.5" customHeight="1">
      <c r="A22" s="6">
        <v>43738</v>
      </c>
      <c r="B22" s="6">
        <v>43741</v>
      </c>
      <c r="C22" s="7" t="s">
        <v>35</v>
      </c>
      <c r="D22" s="8" t="s">
        <v>42</v>
      </c>
      <c r="E22" s="9" t="s">
        <v>16</v>
      </c>
      <c r="F22" s="14">
        <v>10</v>
      </c>
      <c r="G22" s="11">
        <v>0</v>
      </c>
      <c r="H22" s="12" t="s">
        <v>38</v>
      </c>
      <c r="I22" s="8" t="s">
        <v>14</v>
      </c>
    </row>
    <row r="23" spans="1:9" s="13" customFormat="1" ht="25.5" customHeight="1">
      <c r="A23" s="6">
        <v>43738</v>
      </c>
      <c r="B23" s="6">
        <v>43742</v>
      </c>
      <c r="C23" s="7" t="s">
        <v>43</v>
      </c>
      <c r="D23" s="8" t="s">
        <v>44</v>
      </c>
      <c r="E23" s="9" t="s">
        <v>22</v>
      </c>
      <c r="F23" s="14">
        <v>21</v>
      </c>
      <c r="G23" s="11">
        <f>0+3+3+2+5+6+6</f>
        <v>25</v>
      </c>
      <c r="H23" s="12" t="s">
        <v>45</v>
      </c>
      <c r="I23" s="8" t="s">
        <v>14</v>
      </c>
    </row>
    <row r="24" spans="1:9" s="13" customFormat="1" ht="25.5" customHeight="1">
      <c r="A24" s="6">
        <v>43738</v>
      </c>
      <c r="B24" s="6">
        <v>43742</v>
      </c>
      <c r="C24" s="7" t="s">
        <v>43</v>
      </c>
      <c r="D24" s="8" t="s">
        <v>46</v>
      </c>
      <c r="E24" s="9" t="s">
        <v>12</v>
      </c>
      <c r="F24" s="14">
        <v>17</v>
      </c>
      <c r="G24" s="11">
        <v>0</v>
      </c>
      <c r="H24" s="12" t="s">
        <v>45</v>
      </c>
      <c r="I24" s="8" t="s">
        <v>14</v>
      </c>
    </row>
    <row r="25" spans="1:9" s="13" customFormat="1" ht="25.5" customHeight="1">
      <c r="A25" s="6">
        <v>43738</v>
      </c>
      <c r="B25" s="6">
        <v>43742</v>
      </c>
      <c r="C25" s="7" t="s">
        <v>43</v>
      </c>
      <c r="D25" s="8" t="s">
        <v>47</v>
      </c>
      <c r="E25" s="9" t="s">
        <v>16</v>
      </c>
      <c r="F25" s="14">
        <v>16</v>
      </c>
      <c r="G25" s="11">
        <v>0</v>
      </c>
      <c r="H25" s="12" t="s">
        <v>45</v>
      </c>
      <c r="I25" s="8" t="s">
        <v>14</v>
      </c>
    </row>
    <row r="26" spans="1:9" s="13" customFormat="1" ht="25.5" customHeight="1">
      <c r="A26" s="6">
        <v>43738</v>
      </c>
      <c r="B26" s="6">
        <v>43742</v>
      </c>
      <c r="C26" s="7" t="s">
        <v>43</v>
      </c>
      <c r="D26" s="8" t="s">
        <v>48</v>
      </c>
      <c r="E26" s="9" t="s">
        <v>16</v>
      </c>
      <c r="F26" s="14">
        <v>15</v>
      </c>
      <c r="G26" s="11">
        <v>0</v>
      </c>
      <c r="H26" s="12" t="s">
        <v>45</v>
      </c>
      <c r="I26" s="8" t="s">
        <v>14</v>
      </c>
    </row>
    <row r="27" spans="1:9" s="13" customFormat="1" ht="25.5" customHeight="1">
      <c r="A27" s="6">
        <v>43738</v>
      </c>
      <c r="B27" s="6">
        <v>43742</v>
      </c>
      <c r="C27" s="7" t="s">
        <v>43</v>
      </c>
      <c r="D27" s="8" t="s">
        <v>49</v>
      </c>
      <c r="E27" s="9" t="s">
        <v>50</v>
      </c>
      <c r="F27" s="14">
        <v>15</v>
      </c>
      <c r="G27" s="11">
        <f>0+1+1+1+2+0+0</f>
        <v>5</v>
      </c>
      <c r="H27" s="12" t="s">
        <v>45</v>
      </c>
      <c r="I27" s="8" t="s">
        <v>14</v>
      </c>
    </row>
    <row r="28" spans="1:9" s="13" customFormat="1" ht="25.5" customHeight="1">
      <c r="A28" s="6">
        <v>43738</v>
      </c>
      <c r="B28" s="6">
        <v>43742</v>
      </c>
      <c r="C28" s="7" t="s">
        <v>51</v>
      </c>
      <c r="D28" s="8" t="s">
        <v>52</v>
      </c>
      <c r="E28" s="9" t="s">
        <v>12</v>
      </c>
      <c r="F28" s="14">
        <v>15</v>
      </c>
      <c r="G28" s="11">
        <v>0</v>
      </c>
      <c r="H28" s="12" t="s">
        <v>53</v>
      </c>
      <c r="I28" s="8" t="s">
        <v>14</v>
      </c>
    </row>
    <row r="29" spans="1:9" s="13" customFormat="1" ht="25.5" customHeight="1">
      <c r="A29" s="21">
        <v>43738</v>
      </c>
      <c r="B29" s="21">
        <v>43742</v>
      </c>
      <c r="C29" s="22" t="s">
        <v>51</v>
      </c>
      <c r="D29" s="8" t="s">
        <v>54</v>
      </c>
      <c r="E29" s="9" t="s">
        <v>16</v>
      </c>
      <c r="F29" s="14">
        <v>12</v>
      </c>
      <c r="G29" s="11">
        <v>0</v>
      </c>
      <c r="H29" s="23" t="s">
        <v>53</v>
      </c>
      <c r="I29" s="24" t="s">
        <v>14</v>
      </c>
    </row>
    <row r="30" spans="1:9" s="13" customFormat="1" ht="25.5" customHeight="1">
      <c r="A30" s="6">
        <v>43738</v>
      </c>
      <c r="B30" s="6">
        <v>43742</v>
      </c>
      <c r="C30" s="7" t="s">
        <v>51</v>
      </c>
      <c r="D30" s="8" t="s">
        <v>55</v>
      </c>
      <c r="E30" s="9" t="s">
        <v>16</v>
      </c>
      <c r="F30" s="14">
        <v>4</v>
      </c>
      <c r="G30" s="11">
        <v>0</v>
      </c>
      <c r="H30" s="12" t="s">
        <v>53</v>
      </c>
      <c r="I30" s="8" t="s">
        <v>14</v>
      </c>
    </row>
    <row r="31" spans="1:9" s="13" customFormat="1" ht="25.5" customHeight="1">
      <c r="A31" s="15">
        <v>43738</v>
      </c>
      <c r="B31" s="15">
        <v>43742</v>
      </c>
      <c r="C31" s="16" t="s">
        <v>51</v>
      </c>
      <c r="D31" s="17" t="s">
        <v>56</v>
      </c>
      <c r="E31" s="9" t="s">
        <v>16</v>
      </c>
      <c r="F31" s="14">
        <v>3</v>
      </c>
      <c r="G31" s="19">
        <v>0</v>
      </c>
      <c r="H31" s="20" t="s">
        <v>53</v>
      </c>
      <c r="I31" s="17" t="s">
        <v>14</v>
      </c>
    </row>
    <row r="32" spans="1:9" s="13" customFormat="1" ht="25.5" customHeight="1">
      <c r="A32" s="6">
        <v>43738</v>
      </c>
      <c r="B32" s="6">
        <v>43742</v>
      </c>
      <c r="C32" s="7" t="s">
        <v>51</v>
      </c>
      <c r="D32" s="8" t="s">
        <v>57</v>
      </c>
      <c r="E32" s="9" t="s">
        <v>16</v>
      </c>
      <c r="F32" s="14">
        <v>3</v>
      </c>
      <c r="G32" s="11">
        <v>0</v>
      </c>
      <c r="H32" s="12" t="s">
        <v>53</v>
      </c>
      <c r="I32" s="8" t="s">
        <v>14</v>
      </c>
    </row>
    <row r="33" spans="1:9" s="13" customFormat="1" ht="25.5" customHeight="1">
      <c r="A33" s="6">
        <v>43740</v>
      </c>
      <c r="B33" s="6">
        <v>43742</v>
      </c>
      <c r="C33" s="7" t="s">
        <v>58</v>
      </c>
      <c r="D33" s="8" t="s">
        <v>59</v>
      </c>
      <c r="E33" s="9" t="s">
        <v>22</v>
      </c>
      <c r="F33" s="14">
        <v>10</v>
      </c>
      <c r="G33" s="11">
        <f>5+4+4+3+7+9+9</f>
        <v>41</v>
      </c>
      <c r="H33" s="12" t="s">
        <v>60</v>
      </c>
      <c r="I33" s="8" t="s">
        <v>14</v>
      </c>
    </row>
    <row r="34" spans="1:9" s="13" customFormat="1" ht="25.5" customHeight="1">
      <c r="A34" s="6">
        <v>43740</v>
      </c>
      <c r="B34" s="6">
        <v>43742</v>
      </c>
      <c r="C34" s="7" t="s">
        <v>58</v>
      </c>
      <c r="D34" s="8" t="s">
        <v>61</v>
      </c>
      <c r="E34" s="9" t="s">
        <v>50</v>
      </c>
      <c r="F34" s="14">
        <v>5</v>
      </c>
      <c r="G34" s="11">
        <f>3+2+1+2+2+4+1</f>
        <v>15</v>
      </c>
      <c r="H34" s="12" t="s">
        <v>60</v>
      </c>
      <c r="I34" s="8" t="s">
        <v>14</v>
      </c>
    </row>
    <row r="35" spans="1:9" s="13" customFormat="1" ht="25.5" customHeight="1">
      <c r="A35" s="6">
        <v>43740</v>
      </c>
      <c r="B35" s="6">
        <v>43742</v>
      </c>
      <c r="C35" s="7" t="s">
        <v>58</v>
      </c>
      <c r="D35" s="8" t="s">
        <v>62</v>
      </c>
      <c r="E35" s="9" t="s">
        <v>16</v>
      </c>
      <c r="F35" s="14">
        <v>4</v>
      </c>
      <c r="G35" s="11">
        <v>0</v>
      </c>
      <c r="H35" s="12" t="s">
        <v>60</v>
      </c>
      <c r="I35" s="8" t="s">
        <v>14</v>
      </c>
    </row>
    <row r="36" spans="1:9" s="13" customFormat="1" ht="25.5" customHeight="1">
      <c r="A36" s="6">
        <v>43740</v>
      </c>
      <c r="B36" s="6">
        <v>43742</v>
      </c>
      <c r="C36" s="7" t="s">
        <v>58</v>
      </c>
      <c r="D36" s="8" t="s">
        <v>63</v>
      </c>
      <c r="E36" s="9" t="s">
        <v>22</v>
      </c>
      <c r="F36" s="14">
        <v>4</v>
      </c>
      <c r="G36" s="11">
        <f>2+2+3+2+4+6+5</f>
        <v>24</v>
      </c>
      <c r="H36" s="12" t="s">
        <v>60</v>
      </c>
      <c r="I36" s="8" t="s">
        <v>14</v>
      </c>
    </row>
    <row r="37" spans="1:9" s="13" customFormat="1" ht="25.5" customHeight="1">
      <c r="A37" s="6">
        <v>43740</v>
      </c>
      <c r="B37" s="6">
        <v>43742</v>
      </c>
      <c r="C37" s="7" t="s">
        <v>58</v>
      </c>
      <c r="D37" s="8" t="s">
        <v>64</v>
      </c>
      <c r="E37" s="9" t="s">
        <v>16</v>
      </c>
      <c r="F37" s="14">
        <v>1</v>
      </c>
      <c r="G37" s="11">
        <v>0</v>
      </c>
      <c r="H37" s="12" t="s">
        <v>60</v>
      </c>
      <c r="I37" s="8" t="s">
        <v>14</v>
      </c>
    </row>
    <row r="38" spans="1:9" s="13" customFormat="1" ht="25.5" customHeight="1">
      <c r="A38" s="6">
        <v>43740</v>
      </c>
      <c r="B38" s="6">
        <v>43742</v>
      </c>
      <c r="C38" s="7" t="s">
        <v>65</v>
      </c>
      <c r="D38" s="8" t="s">
        <v>66</v>
      </c>
      <c r="E38" s="9" t="s">
        <v>16</v>
      </c>
      <c r="F38" s="14">
        <v>2</v>
      </c>
      <c r="G38" s="11">
        <v>0</v>
      </c>
      <c r="H38" s="12" t="s">
        <v>67</v>
      </c>
      <c r="I38" s="8" t="s">
        <v>14</v>
      </c>
    </row>
    <row r="39" spans="1:9" s="13" customFormat="1" ht="25.5" customHeight="1">
      <c r="A39" s="6">
        <v>43740</v>
      </c>
      <c r="B39" s="6">
        <v>43742</v>
      </c>
      <c r="C39" s="7" t="s">
        <v>65</v>
      </c>
      <c r="D39" s="8" t="s">
        <v>68</v>
      </c>
      <c r="E39" s="9" t="s">
        <v>12</v>
      </c>
      <c r="F39" s="14">
        <v>44</v>
      </c>
      <c r="G39" s="11">
        <v>0</v>
      </c>
      <c r="H39" s="12" t="s">
        <v>69</v>
      </c>
      <c r="I39" s="8" t="s">
        <v>14</v>
      </c>
    </row>
    <row r="40" spans="1:9" s="13" customFormat="1" ht="25.5" customHeight="1">
      <c r="A40" s="6">
        <v>43740</v>
      </c>
      <c r="B40" s="6">
        <v>43742</v>
      </c>
      <c r="C40" s="7" t="s">
        <v>65</v>
      </c>
      <c r="D40" s="8" t="s">
        <v>70</v>
      </c>
      <c r="E40" s="9" t="s">
        <v>22</v>
      </c>
      <c r="F40" s="14">
        <v>37</v>
      </c>
      <c r="G40" s="11">
        <f>3+2+4+2+5+6+6</f>
        <v>28</v>
      </c>
      <c r="H40" s="12" t="s">
        <v>69</v>
      </c>
      <c r="I40" s="8" t="s">
        <v>14</v>
      </c>
    </row>
    <row r="41" spans="1:9" s="13" customFormat="1" ht="25.5" customHeight="1">
      <c r="A41" s="6">
        <v>43740</v>
      </c>
      <c r="B41" s="6">
        <v>43742</v>
      </c>
      <c r="C41" s="7" t="s">
        <v>65</v>
      </c>
      <c r="D41" s="8" t="s">
        <v>71</v>
      </c>
      <c r="E41" s="9" t="s">
        <v>12</v>
      </c>
      <c r="F41" s="14">
        <v>35</v>
      </c>
      <c r="G41" s="11">
        <v>0</v>
      </c>
      <c r="H41" s="12" t="s">
        <v>69</v>
      </c>
      <c r="I41" s="8" t="s">
        <v>14</v>
      </c>
    </row>
    <row r="42" spans="1:9" s="13" customFormat="1" ht="25.5" customHeight="1">
      <c r="A42" s="6">
        <v>43740</v>
      </c>
      <c r="B42" s="6">
        <v>43742</v>
      </c>
      <c r="C42" s="7" t="s">
        <v>65</v>
      </c>
      <c r="D42" s="8" t="s">
        <v>72</v>
      </c>
      <c r="E42" s="9" t="s">
        <v>12</v>
      </c>
      <c r="F42" s="14">
        <v>35</v>
      </c>
      <c r="G42" s="11">
        <v>0</v>
      </c>
      <c r="H42" s="12" t="s">
        <v>69</v>
      </c>
      <c r="I42" s="8" t="s">
        <v>14</v>
      </c>
    </row>
    <row r="43" spans="1:9" s="13" customFormat="1" ht="25.5" customHeight="1">
      <c r="A43" s="6">
        <v>43740</v>
      </c>
      <c r="B43" s="6">
        <v>43745</v>
      </c>
      <c r="C43" s="7" t="s">
        <v>10</v>
      </c>
      <c r="D43" s="8" t="s">
        <v>73</v>
      </c>
      <c r="E43" s="9" t="s">
        <v>12</v>
      </c>
      <c r="F43" s="14">
        <v>35</v>
      </c>
      <c r="G43" s="11">
        <v>0</v>
      </c>
      <c r="H43" s="12" t="s">
        <v>69</v>
      </c>
      <c r="I43" s="8" t="s">
        <v>14</v>
      </c>
    </row>
    <row r="44" spans="1:9" s="13" customFormat="1" ht="25.5" customHeight="1">
      <c r="A44" s="6">
        <v>43740</v>
      </c>
      <c r="B44" s="6">
        <v>43745</v>
      </c>
      <c r="C44" s="7" t="s">
        <v>10</v>
      </c>
      <c r="D44" s="8" t="s">
        <v>74</v>
      </c>
      <c r="E44" s="9" t="s">
        <v>22</v>
      </c>
      <c r="F44" s="25">
        <v>15</v>
      </c>
      <c r="G44" s="11">
        <f>2.5+3+2+2+3+3+2</f>
        <v>17.5</v>
      </c>
      <c r="H44" s="12" t="s">
        <v>75</v>
      </c>
      <c r="I44" s="8" t="s">
        <v>14</v>
      </c>
    </row>
    <row r="45" spans="1:9" s="13" customFormat="1" ht="25.5" customHeight="1">
      <c r="A45" s="6">
        <v>43740</v>
      </c>
      <c r="B45" s="6">
        <v>43745</v>
      </c>
      <c r="C45" s="7" t="s">
        <v>10</v>
      </c>
      <c r="D45" s="8" t="s">
        <v>76</v>
      </c>
      <c r="E45" s="9" t="s">
        <v>22</v>
      </c>
      <c r="F45" s="25">
        <v>9</v>
      </c>
      <c r="G45" s="11">
        <f>2+0+2+1+3+2+2</f>
        <v>12</v>
      </c>
      <c r="H45" s="12" t="s">
        <v>75</v>
      </c>
      <c r="I45" s="8" t="s">
        <v>14</v>
      </c>
    </row>
    <row r="46" spans="1:9" s="13" customFormat="1" ht="25.5" customHeight="1">
      <c r="A46" s="6">
        <v>43740</v>
      </c>
      <c r="B46" s="6">
        <v>43745</v>
      </c>
      <c r="C46" s="7" t="s">
        <v>10</v>
      </c>
      <c r="D46" s="8" t="s">
        <v>77</v>
      </c>
      <c r="E46" s="9" t="s">
        <v>16</v>
      </c>
      <c r="F46" s="25">
        <v>6</v>
      </c>
      <c r="G46" s="11">
        <v>0</v>
      </c>
      <c r="H46" s="12" t="s">
        <v>75</v>
      </c>
      <c r="I46" s="8" t="s">
        <v>14</v>
      </c>
    </row>
    <row r="47" spans="1:9" s="13" customFormat="1" ht="25.5" customHeight="1">
      <c r="A47" s="6">
        <v>43740</v>
      </c>
      <c r="B47" s="6">
        <v>43745</v>
      </c>
      <c r="C47" s="7" t="s">
        <v>10</v>
      </c>
      <c r="D47" s="8" t="s">
        <v>78</v>
      </c>
      <c r="E47" s="9" t="s">
        <v>16</v>
      </c>
      <c r="F47" s="25">
        <v>5</v>
      </c>
      <c r="G47" s="11">
        <v>0</v>
      </c>
      <c r="H47" s="12" t="s">
        <v>75</v>
      </c>
      <c r="I47" s="8" t="s">
        <v>14</v>
      </c>
    </row>
    <row r="48" spans="1:9" s="13" customFormat="1" ht="25.5" customHeight="1">
      <c r="A48" s="21">
        <v>43740</v>
      </c>
      <c r="B48" s="21">
        <v>43745</v>
      </c>
      <c r="C48" s="22" t="s">
        <v>20</v>
      </c>
      <c r="D48" s="8" t="s">
        <v>79</v>
      </c>
      <c r="E48" s="9" t="s">
        <v>22</v>
      </c>
      <c r="F48" s="25">
        <v>3</v>
      </c>
      <c r="G48" s="11">
        <f>3.6+2.6+2+1+2.4+3.6+2</f>
        <v>17.2</v>
      </c>
      <c r="H48" s="23" t="s">
        <v>75</v>
      </c>
      <c r="I48" s="24" t="s">
        <v>14</v>
      </c>
    </row>
    <row r="49" spans="1:9" s="13" customFormat="1" ht="25.5" customHeight="1">
      <c r="A49" s="6">
        <v>43740</v>
      </c>
      <c r="B49" s="6">
        <v>43745</v>
      </c>
      <c r="C49" s="7" t="s">
        <v>20</v>
      </c>
      <c r="D49" s="8" t="s">
        <v>80</v>
      </c>
      <c r="E49" s="9" t="s">
        <v>22</v>
      </c>
      <c r="F49" s="26">
        <v>45</v>
      </c>
      <c r="G49" s="11">
        <f>4+5+2+1.75+4.6+4.5+0.4</f>
        <v>22.25</v>
      </c>
      <c r="H49" s="12" t="s">
        <v>81</v>
      </c>
      <c r="I49" s="8" t="s">
        <v>14</v>
      </c>
    </row>
    <row r="50" spans="1:9" s="13" customFormat="1" ht="25.5" customHeight="1">
      <c r="A50" s="6">
        <v>43740</v>
      </c>
      <c r="B50" s="6">
        <v>43745</v>
      </c>
      <c r="C50" s="7" t="s">
        <v>20</v>
      </c>
      <c r="D50" s="8" t="s">
        <v>82</v>
      </c>
      <c r="E50" s="9" t="s">
        <v>22</v>
      </c>
      <c r="F50" s="26">
        <v>30</v>
      </c>
      <c r="G50" s="11">
        <f>1+1+0+0.5+1+2+1</f>
        <v>6.5</v>
      </c>
      <c r="H50" s="12" t="s">
        <v>81</v>
      </c>
      <c r="I50" s="8" t="s">
        <v>14</v>
      </c>
    </row>
    <row r="51" spans="1:9" s="13" customFormat="1" ht="25.5" customHeight="1">
      <c r="A51" s="6">
        <v>43740</v>
      </c>
      <c r="B51" s="6">
        <v>43745</v>
      </c>
      <c r="C51" s="7" t="s">
        <v>20</v>
      </c>
      <c r="D51" s="8" t="s">
        <v>83</v>
      </c>
      <c r="E51" s="9" t="s">
        <v>22</v>
      </c>
      <c r="F51" s="26">
        <v>30</v>
      </c>
      <c r="G51" s="11">
        <f>4+4+3+2+6+8+7</f>
        <v>34</v>
      </c>
      <c r="H51" s="12" t="s">
        <v>81</v>
      </c>
      <c r="I51" s="8" t="s">
        <v>14</v>
      </c>
    </row>
    <row r="52" spans="1:9" s="13" customFormat="1" ht="25.5" customHeight="1">
      <c r="A52" s="6">
        <v>43740</v>
      </c>
      <c r="B52" s="6">
        <v>43745</v>
      </c>
      <c r="C52" s="7" t="s">
        <v>20</v>
      </c>
      <c r="D52" s="8" t="s">
        <v>84</v>
      </c>
      <c r="E52" s="9" t="s">
        <v>22</v>
      </c>
      <c r="F52" s="26">
        <v>19</v>
      </c>
      <c r="G52" s="11">
        <f>3+5+3+1+4+4.3+1</f>
        <v>21.3</v>
      </c>
      <c r="H52" s="12" t="s">
        <v>81</v>
      </c>
      <c r="I52" s="8" t="s">
        <v>14</v>
      </c>
    </row>
    <row r="53" spans="1:9" s="13" customFormat="1" ht="25.5" customHeight="1">
      <c r="A53" s="6">
        <v>43740</v>
      </c>
      <c r="B53" s="6">
        <v>43745</v>
      </c>
      <c r="C53" s="7" t="s">
        <v>28</v>
      </c>
      <c r="D53" s="8" t="s">
        <v>85</v>
      </c>
      <c r="E53" s="9" t="s">
        <v>16</v>
      </c>
      <c r="F53" s="26">
        <v>13</v>
      </c>
      <c r="G53" s="11">
        <v>0</v>
      </c>
      <c r="H53" s="12" t="s">
        <v>81</v>
      </c>
      <c r="I53" s="8" t="s">
        <v>14</v>
      </c>
    </row>
    <row r="54" spans="1:9" s="13" customFormat="1" ht="25.5" customHeight="1">
      <c r="A54" s="21">
        <v>43740</v>
      </c>
      <c r="B54" s="21">
        <v>43745</v>
      </c>
      <c r="C54" s="22" t="s">
        <v>28</v>
      </c>
      <c r="D54" s="8" t="s">
        <v>86</v>
      </c>
      <c r="E54" s="9" t="s">
        <v>22</v>
      </c>
      <c r="F54" s="26">
        <v>45</v>
      </c>
      <c r="G54" s="11">
        <f>3+5+4+2+4+7+4</f>
        <v>29</v>
      </c>
      <c r="H54" s="23" t="s">
        <v>87</v>
      </c>
      <c r="I54" s="24" t="s">
        <v>14</v>
      </c>
    </row>
    <row r="55" spans="1:9" s="13" customFormat="1" ht="25.5" customHeight="1">
      <c r="A55" s="6">
        <v>43740</v>
      </c>
      <c r="B55" s="6">
        <v>43745</v>
      </c>
      <c r="C55" s="7" t="s">
        <v>28</v>
      </c>
      <c r="D55" s="8" t="s">
        <v>88</v>
      </c>
      <c r="E55" s="9" t="s">
        <v>22</v>
      </c>
      <c r="F55" s="26">
        <v>33</v>
      </c>
      <c r="G55" s="11">
        <f>3+4+3+2+7+8+6</f>
        <v>33</v>
      </c>
      <c r="H55" s="12" t="s">
        <v>87</v>
      </c>
      <c r="I55" s="8" t="s">
        <v>14</v>
      </c>
    </row>
    <row r="56" spans="1:9" s="13" customFormat="1" ht="25.5" customHeight="1">
      <c r="A56" s="6">
        <v>43740</v>
      </c>
      <c r="B56" s="6">
        <v>43745</v>
      </c>
      <c r="C56" s="7" t="s">
        <v>28</v>
      </c>
      <c r="D56" s="8" t="s">
        <v>89</v>
      </c>
      <c r="E56" s="9" t="s">
        <v>22</v>
      </c>
      <c r="F56" s="26">
        <v>33</v>
      </c>
      <c r="G56" s="11">
        <f>4+5+3+3+8+9+8</f>
        <v>40</v>
      </c>
      <c r="H56" s="12" t="s">
        <v>87</v>
      </c>
      <c r="I56" s="8" t="s">
        <v>14</v>
      </c>
    </row>
    <row r="57" spans="1:9" s="13" customFormat="1" ht="25.5" customHeight="1">
      <c r="A57" s="6">
        <v>43740</v>
      </c>
      <c r="B57" s="6">
        <v>43745</v>
      </c>
      <c r="C57" s="7" t="s">
        <v>28</v>
      </c>
      <c r="D57" s="8" t="s">
        <v>90</v>
      </c>
      <c r="E57" s="9" t="s">
        <v>12</v>
      </c>
      <c r="F57" s="26">
        <v>32</v>
      </c>
      <c r="G57" s="11">
        <v>0</v>
      </c>
      <c r="H57" s="12" t="s">
        <v>87</v>
      </c>
      <c r="I57" s="8" t="s">
        <v>14</v>
      </c>
    </row>
    <row r="58" spans="1:9" s="13" customFormat="1" ht="25.5" customHeight="1">
      <c r="A58" s="6">
        <v>43740</v>
      </c>
      <c r="B58" s="6">
        <v>43745</v>
      </c>
      <c r="C58" s="7" t="s">
        <v>35</v>
      </c>
      <c r="D58" s="8" t="s">
        <v>91</v>
      </c>
      <c r="E58" s="9" t="s">
        <v>12</v>
      </c>
      <c r="F58" s="26">
        <v>32</v>
      </c>
      <c r="G58" s="11">
        <v>0</v>
      </c>
      <c r="H58" s="12" t="s">
        <v>87</v>
      </c>
      <c r="I58" s="8" t="s">
        <v>14</v>
      </c>
    </row>
    <row r="59" spans="1:9" s="13" customFormat="1" ht="25.5" customHeight="1">
      <c r="A59" s="6">
        <v>43740</v>
      </c>
      <c r="B59" s="6">
        <v>43745</v>
      </c>
      <c r="C59" s="7" t="s">
        <v>35</v>
      </c>
      <c r="D59" s="8" t="s">
        <v>92</v>
      </c>
      <c r="E59" s="9" t="s">
        <v>22</v>
      </c>
      <c r="F59" s="26">
        <v>44</v>
      </c>
      <c r="G59" s="11">
        <f>5+5+4+3+8+10+10</f>
        <v>45</v>
      </c>
      <c r="H59" s="12" t="s">
        <v>93</v>
      </c>
      <c r="I59" s="8" t="s">
        <v>14</v>
      </c>
    </row>
    <row r="60" spans="1:9" s="13" customFormat="1" ht="25.5" customHeight="1">
      <c r="A60" s="6">
        <v>43740</v>
      </c>
      <c r="B60" s="6">
        <v>43745</v>
      </c>
      <c r="C60" s="7" t="s">
        <v>35</v>
      </c>
      <c r="D60" s="8" t="s">
        <v>94</v>
      </c>
      <c r="E60" s="9" t="s">
        <v>22</v>
      </c>
      <c r="F60" s="26">
        <v>43</v>
      </c>
      <c r="G60" s="11">
        <f>1+3+1+1+3+3+1</f>
        <v>13</v>
      </c>
      <c r="H60" s="12" t="s">
        <v>93</v>
      </c>
      <c r="I60" s="8" t="s">
        <v>14</v>
      </c>
    </row>
    <row r="61" spans="1:9" s="13" customFormat="1" ht="25.5" customHeight="1">
      <c r="A61" s="6">
        <v>43740</v>
      </c>
      <c r="B61" s="6">
        <v>43745</v>
      </c>
      <c r="C61" s="7" t="s">
        <v>35</v>
      </c>
      <c r="D61" s="8" t="s">
        <v>95</v>
      </c>
      <c r="E61" s="9" t="s">
        <v>12</v>
      </c>
      <c r="F61" s="26">
        <v>40</v>
      </c>
      <c r="G61" s="11">
        <v>0</v>
      </c>
      <c r="H61" s="12" t="s">
        <v>93</v>
      </c>
      <c r="I61" s="8" t="s">
        <v>14</v>
      </c>
    </row>
    <row r="62" spans="1:9" s="13" customFormat="1" ht="25.5" customHeight="1">
      <c r="A62" s="6">
        <v>43740</v>
      </c>
      <c r="B62" s="6">
        <v>43745</v>
      </c>
      <c r="C62" s="7" t="s">
        <v>35</v>
      </c>
      <c r="D62" s="8" t="s">
        <v>96</v>
      </c>
      <c r="E62" s="9" t="s">
        <v>22</v>
      </c>
      <c r="F62" s="26">
        <v>40</v>
      </c>
      <c r="G62" s="11">
        <f>4+4+4+2+7+7+8</f>
        <v>36</v>
      </c>
      <c r="H62" s="12" t="s">
        <v>93</v>
      </c>
      <c r="I62" s="8" t="s">
        <v>14</v>
      </c>
    </row>
    <row r="63" spans="1:9" s="13" customFormat="1" ht="25.5" customHeight="1">
      <c r="A63" s="6">
        <v>43740</v>
      </c>
      <c r="B63" s="6">
        <v>43745</v>
      </c>
      <c r="C63" s="7" t="s">
        <v>35</v>
      </c>
      <c r="D63" s="8" t="s">
        <v>97</v>
      </c>
      <c r="E63" s="9" t="s">
        <v>12</v>
      </c>
      <c r="F63" s="26">
        <v>37</v>
      </c>
      <c r="G63" s="11">
        <v>0</v>
      </c>
      <c r="H63" s="12" t="s">
        <v>93</v>
      </c>
      <c r="I63" s="8" t="s">
        <v>14</v>
      </c>
    </row>
    <row r="64" spans="1:9" s="13" customFormat="1" ht="25.5" customHeight="1">
      <c r="A64" s="27">
        <v>43776</v>
      </c>
      <c r="B64" s="27">
        <v>43776</v>
      </c>
      <c r="C64" s="28">
        <v>0.333333333333333</v>
      </c>
      <c r="D64" s="29" t="s">
        <v>98</v>
      </c>
      <c r="E64" s="30" t="s">
        <v>22</v>
      </c>
      <c r="F64" s="10">
        <v>35</v>
      </c>
      <c r="G64" s="31">
        <v>45</v>
      </c>
      <c r="H64" s="32" t="s">
        <v>99</v>
      </c>
      <c r="I64" s="7" t="s">
        <v>100</v>
      </c>
    </row>
    <row r="65" spans="1:9" s="13" customFormat="1" ht="25.5" customHeight="1">
      <c r="A65" s="27">
        <v>43776</v>
      </c>
      <c r="B65" s="27">
        <v>43776</v>
      </c>
      <c r="C65" s="28">
        <v>0.5</v>
      </c>
      <c r="D65" s="29" t="s">
        <v>101</v>
      </c>
      <c r="E65" s="30" t="s">
        <v>22</v>
      </c>
      <c r="F65" s="14">
        <v>8</v>
      </c>
      <c r="G65" s="33">
        <v>45</v>
      </c>
      <c r="H65" s="30" t="s">
        <v>102</v>
      </c>
      <c r="I65" s="7" t="s">
        <v>100</v>
      </c>
    </row>
    <row r="66" spans="1:9" s="13" customFormat="1" ht="25.5" customHeight="1">
      <c r="A66" s="27">
        <v>43777</v>
      </c>
      <c r="B66" s="27">
        <v>43777</v>
      </c>
      <c r="C66" s="28">
        <v>0.375</v>
      </c>
      <c r="D66" s="29" t="s">
        <v>103</v>
      </c>
      <c r="E66" s="30" t="s">
        <v>22</v>
      </c>
      <c r="F66" s="14">
        <v>3</v>
      </c>
      <c r="G66" s="33">
        <v>28</v>
      </c>
      <c r="H66" s="30" t="s">
        <v>104</v>
      </c>
      <c r="I66" s="7" t="s">
        <v>100</v>
      </c>
    </row>
    <row r="67" spans="1:9" s="13" customFormat="1" ht="25.5" customHeight="1">
      <c r="A67" s="27">
        <v>43777</v>
      </c>
      <c r="B67" s="27">
        <v>43777</v>
      </c>
      <c r="C67" s="28">
        <v>0.416666666666667</v>
      </c>
      <c r="D67" s="29" t="s">
        <v>105</v>
      </c>
      <c r="E67" s="30" t="s">
        <v>22</v>
      </c>
      <c r="F67" s="33">
        <v>32</v>
      </c>
      <c r="G67" s="33">
        <v>37</v>
      </c>
      <c r="H67" s="30" t="s">
        <v>106</v>
      </c>
      <c r="I67" s="7" t="s">
        <v>100</v>
      </c>
    </row>
    <row r="68" spans="1:9" s="13" customFormat="1" ht="25.5" customHeight="1">
      <c r="A68" s="27">
        <v>43777</v>
      </c>
      <c r="B68" s="27">
        <v>43777</v>
      </c>
      <c r="C68" s="28">
        <v>0.479166666666667</v>
      </c>
      <c r="D68" s="29" t="s">
        <v>107</v>
      </c>
      <c r="E68" s="30" t="s">
        <v>22</v>
      </c>
      <c r="F68" s="14">
        <v>10</v>
      </c>
      <c r="G68" s="33">
        <v>31</v>
      </c>
      <c r="H68" s="30" t="s">
        <v>106</v>
      </c>
      <c r="I68" s="7" t="s">
        <v>100</v>
      </c>
    </row>
    <row r="69" spans="1:9" s="13" customFormat="1" ht="25.5" customHeight="1">
      <c r="A69" s="27">
        <v>43781</v>
      </c>
      <c r="B69" s="27">
        <v>43781</v>
      </c>
      <c r="C69" s="28">
        <v>0.3125</v>
      </c>
      <c r="D69" s="29" t="s">
        <v>108</v>
      </c>
      <c r="E69" s="30" t="s">
        <v>22</v>
      </c>
      <c r="F69" s="14">
        <v>32</v>
      </c>
      <c r="G69" s="33">
        <v>33</v>
      </c>
      <c r="H69" s="34" t="s">
        <v>109</v>
      </c>
      <c r="I69" s="7" t="s">
        <v>100</v>
      </c>
    </row>
    <row r="70" spans="1:9" s="13" customFormat="1" ht="25.5" customHeight="1">
      <c r="A70" s="27">
        <v>43781</v>
      </c>
      <c r="B70" s="27">
        <v>43781</v>
      </c>
      <c r="C70" s="28">
        <v>0.395833333333333</v>
      </c>
      <c r="D70" s="29" t="s">
        <v>110</v>
      </c>
      <c r="E70" s="30" t="s">
        <v>22</v>
      </c>
      <c r="F70" s="14">
        <v>30</v>
      </c>
      <c r="G70" s="33">
        <v>9</v>
      </c>
      <c r="H70" s="34" t="s">
        <v>109</v>
      </c>
      <c r="I70" s="7" t="s">
        <v>100</v>
      </c>
    </row>
    <row r="71" spans="1:9" s="13" customFormat="1" ht="25.5" customHeight="1">
      <c r="A71" s="27">
        <v>43781</v>
      </c>
      <c r="B71" s="27">
        <v>43781</v>
      </c>
      <c r="C71" s="28">
        <v>0.416666666666667</v>
      </c>
      <c r="D71" s="29" t="s">
        <v>111</v>
      </c>
      <c r="E71" s="30" t="s">
        <v>22</v>
      </c>
      <c r="F71" s="25">
        <v>2</v>
      </c>
      <c r="G71" s="33">
        <v>35</v>
      </c>
      <c r="H71" s="30" t="s">
        <v>75</v>
      </c>
      <c r="I71" s="7" t="s">
        <v>100</v>
      </c>
    </row>
    <row r="72" spans="1:9" s="13" customFormat="1" ht="25.5" customHeight="1">
      <c r="A72" s="27">
        <v>43781</v>
      </c>
      <c r="B72" s="27">
        <v>43781</v>
      </c>
      <c r="C72" s="28">
        <v>0.4375</v>
      </c>
      <c r="D72" s="29" t="s">
        <v>112</v>
      </c>
      <c r="E72" s="30" t="s">
        <v>22</v>
      </c>
      <c r="F72" s="25">
        <v>2</v>
      </c>
      <c r="G72" s="33">
        <v>34</v>
      </c>
      <c r="H72" s="30" t="s">
        <v>75</v>
      </c>
      <c r="I72" s="7" t="s">
        <v>100</v>
      </c>
    </row>
    <row r="73" spans="1:9" s="13" customFormat="1" ht="25.5" customHeight="1">
      <c r="A73" s="27">
        <v>43782</v>
      </c>
      <c r="B73" s="27">
        <v>43782</v>
      </c>
      <c r="C73" s="28">
        <v>0.395833333333333</v>
      </c>
      <c r="D73" s="29" t="s">
        <v>113</v>
      </c>
      <c r="E73" s="30" t="s">
        <v>22</v>
      </c>
      <c r="F73" s="26">
        <v>30</v>
      </c>
      <c r="G73" s="33">
        <v>45</v>
      </c>
      <c r="H73" s="30" t="s">
        <v>114</v>
      </c>
      <c r="I73" s="7" t="s">
        <v>100</v>
      </c>
    </row>
    <row r="74" spans="1:9" s="13" customFormat="1" ht="25.5" customHeight="1">
      <c r="A74" s="27">
        <v>43782</v>
      </c>
      <c r="B74" s="27">
        <v>43782</v>
      </c>
      <c r="C74" s="28">
        <v>0.375</v>
      </c>
      <c r="D74" s="29" t="s">
        <v>115</v>
      </c>
      <c r="E74" s="30" t="s">
        <v>22</v>
      </c>
      <c r="F74" s="26">
        <v>30</v>
      </c>
      <c r="G74" s="33">
        <v>42</v>
      </c>
      <c r="H74" s="30" t="s">
        <v>114</v>
      </c>
      <c r="I74" s="7" t="s">
        <v>100</v>
      </c>
    </row>
    <row r="75" spans="1:9" s="13" customFormat="1" ht="25.5" customHeight="1">
      <c r="A75" s="27">
        <v>43782</v>
      </c>
      <c r="B75" s="27">
        <v>43782</v>
      </c>
      <c r="C75" s="28">
        <v>0.333333333333333</v>
      </c>
      <c r="D75" s="29" t="s">
        <v>116</v>
      </c>
      <c r="E75" s="30" t="s">
        <v>22</v>
      </c>
      <c r="F75" s="26">
        <v>30</v>
      </c>
      <c r="G75" s="33">
        <v>40</v>
      </c>
      <c r="H75" s="30" t="s">
        <v>114</v>
      </c>
      <c r="I75" s="7" t="s">
        <v>100</v>
      </c>
    </row>
    <row r="76" spans="1:9" s="13" customFormat="1" ht="25.5" customHeight="1">
      <c r="A76" s="35">
        <v>43782</v>
      </c>
      <c r="B76" s="35">
        <v>43782</v>
      </c>
      <c r="C76" s="36">
        <v>0.479166666666667</v>
      </c>
      <c r="D76" s="37" t="s">
        <v>117</v>
      </c>
      <c r="E76" s="38" t="s">
        <v>22</v>
      </c>
      <c r="F76" s="26">
        <v>30</v>
      </c>
      <c r="G76" s="39">
        <v>45</v>
      </c>
      <c r="H76" s="38" t="s">
        <v>118</v>
      </c>
      <c r="I76" s="40" t="s">
        <v>100</v>
      </c>
    </row>
    <row r="77" spans="1:9" s="13" customFormat="1" ht="25.5" customHeight="1">
      <c r="A77" s="27">
        <v>43782</v>
      </c>
      <c r="B77" s="27">
        <v>43782</v>
      </c>
      <c r="C77" s="28">
        <v>0.5</v>
      </c>
      <c r="D77" s="29" t="s">
        <v>119</v>
      </c>
      <c r="E77" s="30" t="s">
        <v>22</v>
      </c>
      <c r="F77" s="26">
        <v>30</v>
      </c>
      <c r="G77" s="33">
        <v>33</v>
      </c>
      <c r="H77" s="30" t="s">
        <v>118</v>
      </c>
      <c r="I77" s="7" t="s">
        <v>100</v>
      </c>
    </row>
    <row r="78" spans="1:9" s="13" customFormat="1" ht="25.5" customHeight="1">
      <c r="A78" s="27">
        <v>43780</v>
      </c>
      <c r="B78" s="27">
        <v>43780</v>
      </c>
      <c r="C78" s="28">
        <v>0.4375</v>
      </c>
      <c r="D78" s="41" t="s">
        <v>120</v>
      </c>
      <c r="E78" s="30" t="s">
        <v>12</v>
      </c>
      <c r="F78" s="14">
        <v>3</v>
      </c>
      <c r="G78" s="42">
        <v>0</v>
      </c>
      <c r="H78" s="30" t="s">
        <v>121</v>
      </c>
      <c r="I78" s="8" t="s">
        <v>14</v>
      </c>
    </row>
    <row r="79" spans="1:9" s="13" customFormat="1" ht="25.5" customHeight="1">
      <c r="A79" s="27">
        <v>43776</v>
      </c>
      <c r="B79" s="27">
        <v>43776</v>
      </c>
      <c r="C79" s="28">
        <v>0.3125</v>
      </c>
      <c r="D79" s="29" t="s">
        <v>122</v>
      </c>
      <c r="E79" s="30" t="s">
        <v>16</v>
      </c>
      <c r="F79" s="10">
        <v>37</v>
      </c>
      <c r="G79" s="33">
        <v>0</v>
      </c>
      <c r="H79" s="32" t="s">
        <v>99</v>
      </c>
      <c r="I79" s="7" t="s">
        <v>14</v>
      </c>
    </row>
    <row r="80" spans="1:9" s="13" customFormat="1" ht="25.5" customHeight="1">
      <c r="A80" s="27">
        <v>43776</v>
      </c>
      <c r="B80" s="27">
        <v>43776</v>
      </c>
      <c r="C80" s="28">
        <v>0.354166666666667</v>
      </c>
      <c r="D80" s="29" t="s">
        <v>123</v>
      </c>
      <c r="E80" s="30" t="s">
        <v>16</v>
      </c>
      <c r="F80" s="10">
        <v>35</v>
      </c>
      <c r="G80" s="33">
        <v>0</v>
      </c>
      <c r="H80" s="32" t="s">
        <v>99</v>
      </c>
      <c r="I80" s="7" t="s">
        <v>14</v>
      </c>
    </row>
    <row r="81" spans="1:9" s="13" customFormat="1" ht="25.5" customHeight="1">
      <c r="A81" s="27">
        <v>43776</v>
      </c>
      <c r="B81" s="27">
        <v>43776</v>
      </c>
      <c r="C81" s="28">
        <v>0.375</v>
      </c>
      <c r="D81" s="29" t="s">
        <v>124</v>
      </c>
      <c r="E81" s="30" t="s">
        <v>16</v>
      </c>
      <c r="F81" s="10">
        <v>34</v>
      </c>
      <c r="G81" s="33">
        <v>0</v>
      </c>
      <c r="H81" s="32" t="s">
        <v>99</v>
      </c>
      <c r="I81" s="7" t="s">
        <v>14</v>
      </c>
    </row>
    <row r="82" spans="1:9" s="13" customFormat="1" ht="25.5" customHeight="1">
      <c r="A82" s="27">
        <v>43776</v>
      </c>
      <c r="B82" s="27">
        <v>43776</v>
      </c>
      <c r="C82" s="28">
        <v>0.395833333333333</v>
      </c>
      <c r="D82" s="29" t="s">
        <v>125</v>
      </c>
      <c r="E82" s="30" t="s">
        <v>16</v>
      </c>
      <c r="F82" s="10">
        <v>32</v>
      </c>
      <c r="G82" s="33">
        <v>0</v>
      </c>
      <c r="H82" s="32" t="s">
        <v>99</v>
      </c>
      <c r="I82" s="7" t="s">
        <v>14</v>
      </c>
    </row>
    <row r="83" spans="1:9" s="13" customFormat="1" ht="25.5" customHeight="1">
      <c r="A83" s="27">
        <v>43776</v>
      </c>
      <c r="B83" s="27">
        <v>43776</v>
      </c>
      <c r="C83" s="28">
        <v>0.416666666666667</v>
      </c>
      <c r="D83" s="29" t="s">
        <v>126</v>
      </c>
      <c r="E83" s="30" t="s">
        <v>16</v>
      </c>
      <c r="F83" s="14">
        <v>13</v>
      </c>
      <c r="G83" s="33">
        <v>0</v>
      </c>
      <c r="H83" s="30" t="s">
        <v>102</v>
      </c>
      <c r="I83" s="7" t="s">
        <v>14</v>
      </c>
    </row>
    <row r="84" spans="1:9" s="13" customFormat="1" ht="25.5" customHeight="1">
      <c r="A84" s="27">
        <v>43776</v>
      </c>
      <c r="B84" s="27">
        <v>43776</v>
      </c>
      <c r="C84" s="28">
        <v>0.4375</v>
      </c>
      <c r="D84" s="29" t="s">
        <v>127</v>
      </c>
      <c r="E84" s="30" t="s">
        <v>16</v>
      </c>
      <c r="F84" s="14">
        <v>9</v>
      </c>
      <c r="G84" s="33">
        <v>0</v>
      </c>
      <c r="H84" s="30" t="s">
        <v>102</v>
      </c>
      <c r="I84" s="7" t="s">
        <v>14</v>
      </c>
    </row>
    <row r="85" spans="1:9" s="13" customFormat="1" ht="25.5" customHeight="1">
      <c r="A85" s="27">
        <v>43776</v>
      </c>
      <c r="B85" s="27">
        <v>43776</v>
      </c>
      <c r="C85" s="28">
        <v>0.479166666666667</v>
      </c>
      <c r="D85" s="29" t="s">
        <v>128</v>
      </c>
      <c r="E85" s="30" t="s">
        <v>16</v>
      </c>
      <c r="F85" s="14">
        <v>8</v>
      </c>
      <c r="G85" s="33">
        <v>0</v>
      </c>
      <c r="H85" s="30" t="s">
        <v>102</v>
      </c>
      <c r="I85" s="7" t="s">
        <v>14</v>
      </c>
    </row>
    <row r="86" spans="1:9" s="13" customFormat="1" ht="25.5" customHeight="1">
      <c r="A86" s="27">
        <v>43777</v>
      </c>
      <c r="B86" s="27">
        <v>43777</v>
      </c>
      <c r="C86" s="28">
        <v>0.3125</v>
      </c>
      <c r="D86" s="29" t="s">
        <v>129</v>
      </c>
      <c r="E86" s="30" t="s">
        <v>16</v>
      </c>
      <c r="F86" s="14">
        <v>30</v>
      </c>
      <c r="G86" s="33">
        <v>0</v>
      </c>
      <c r="H86" s="30" t="s">
        <v>104</v>
      </c>
      <c r="I86" s="7" t="s">
        <v>14</v>
      </c>
    </row>
    <row r="87" spans="1:9" s="13" customFormat="1" ht="25.5" customHeight="1">
      <c r="A87" s="27">
        <v>43777</v>
      </c>
      <c r="B87" s="27">
        <v>43777</v>
      </c>
      <c r="C87" s="28">
        <v>0.333333333333333</v>
      </c>
      <c r="D87" s="29" t="s">
        <v>130</v>
      </c>
      <c r="E87" s="30" t="s">
        <v>16</v>
      </c>
      <c r="F87" s="14">
        <v>30</v>
      </c>
      <c r="G87" s="33">
        <v>0</v>
      </c>
      <c r="H87" s="30" t="s">
        <v>104</v>
      </c>
      <c r="I87" s="7" t="s">
        <v>14</v>
      </c>
    </row>
    <row r="88" spans="1:9" s="13" customFormat="1" ht="25.5" customHeight="1">
      <c r="A88" s="27">
        <v>43777</v>
      </c>
      <c r="B88" s="27">
        <v>43777</v>
      </c>
      <c r="C88" s="28">
        <v>0.354166666666667</v>
      </c>
      <c r="D88" s="29" t="s">
        <v>131</v>
      </c>
      <c r="E88" s="30" t="s">
        <v>16</v>
      </c>
      <c r="F88" s="14">
        <v>7</v>
      </c>
      <c r="G88" s="33">
        <v>0</v>
      </c>
      <c r="H88" s="30" t="s">
        <v>104</v>
      </c>
      <c r="I88" s="7" t="s">
        <v>14</v>
      </c>
    </row>
    <row r="89" spans="1:9" s="13" customFormat="1" ht="25.5" customHeight="1">
      <c r="A89" s="27">
        <v>43777</v>
      </c>
      <c r="B89" s="27">
        <v>43777</v>
      </c>
      <c r="C89" s="28">
        <v>0.395833333333333</v>
      </c>
      <c r="D89" s="29" t="s">
        <v>132</v>
      </c>
      <c r="E89" s="30" t="s">
        <v>16</v>
      </c>
      <c r="F89" s="14">
        <v>2</v>
      </c>
      <c r="G89" s="33">
        <v>0</v>
      </c>
      <c r="H89" s="30" t="s">
        <v>104</v>
      </c>
      <c r="I89" s="7" t="s">
        <v>14</v>
      </c>
    </row>
    <row r="90" spans="1:9" s="13" customFormat="1" ht="25.5" customHeight="1">
      <c r="A90" s="27">
        <v>43777</v>
      </c>
      <c r="B90" s="27">
        <v>43777</v>
      </c>
      <c r="C90" s="28">
        <v>0.4375</v>
      </c>
      <c r="D90" s="29" t="s">
        <v>133</v>
      </c>
      <c r="E90" s="30" t="s">
        <v>16</v>
      </c>
      <c r="F90" s="14">
        <v>10</v>
      </c>
      <c r="G90" s="33">
        <v>0</v>
      </c>
      <c r="H90" s="30" t="s">
        <v>106</v>
      </c>
      <c r="I90" s="7" t="s">
        <v>14</v>
      </c>
    </row>
    <row r="91" spans="1:9" s="13" customFormat="1" ht="25.5" customHeight="1">
      <c r="A91" s="27">
        <v>43777</v>
      </c>
      <c r="B91" s="27">
        <v>43777</v>
      </c>
      <c r="C91" s="43">
        <v>0.458333333333333</v>
      </c>
      <c r="D91" s="29" t="s">
        <v>134</v>
      </c>
      <c r="E91" s="30" t="s">
        <v>16</v>
      </c>
      <c r="F91" s="14">
        <v>10</v>
      </c>
      <c r="G91" s="33">
        <v>0</v>
      </c>
      <c r="H91" s="30" t="s">
        <v>106</v>
      </c>
      <c r="I91" s="7" t="s">
        <v>14</v>
      </c>
    </row>
    <row r="92" spans="1:9" s="13" customFormat="1" ht="25.5" customHeight="1">
      <c r="A92" s="27">
        <v>43777</v>
      </c>
      <c r="B92" s="27">
        <v>43777</v>
      </c>
      <c r="C92" s="28">
        <v>0.5</v>
      </c>
      <c r="D92" s="29" t="s">
        <v>135</v>
      </c>
      <c r="E92" s="30" t="s">
        <v>16</v>
      </c>
      <c r="F92" s="14">
        <v>8</v>
      </c>
      <c r="G92" s="33">
        <v>0</v>
      </c>
      <c r="H92" s="30" t="s">
        <v>106</v>
      </c>
      <c r="I92" s="7" t="s">
        <v>14</v>
      </c>
    </row>
    <row r="93" spans="1:9" s="13" customFormat="1" ht="25.5" customHeight="1">
      <c r="A93" s="27">
        <v>43780</v>
      </c>
      <c r="B93" s="27">
        <v>43780</v>
      </c>
      <c r="C93" s="28">
        <v>0.3125</v>
      </c>
      <c r="D93" s="29" t="s">
        <v>136</v>
      </c>
      <c r="E93" s="30" t="s">
        <v>16</v>
      </c>
      <c r="F93" s="14">
        <v>15</v>
      </c>
      <c r="G93" s="33">
        <v>0</v>
      </c>
      <c r="H93" s="30" t="s">
        <v>45</v>
      </c>
      <c r="I93" s="7" t="s">
        <v>14</v>
      </c>
    </row>
    <row r="94" spans="1:9" s="13" customFormat="1" ht="25.5" customHeight="1">
      <c r="A94" s="27">
        <v>43780</v>
      </c>
      <c r="B94" s="27">
        <v>43780</v>
      </c>
      <c r="C94" s="28">
        <v>0.354166666666667</v>
      </c>
      <c r="D94" s="29" t="s">
        <v>137</v>
      </c>
      <c r="E94" s="30" t="s">
        <v>16</v>
      </c>
      <c r="F94" s="14">
        <v>13</v>
      </c>
      <c r="G94" s="33">
        <v>0</v>
      </c>
      <c r="H94" s="30" t="s">
        <v>45</v>
      </c>
      <c r="I94" s="7" t="s">
        <v>14</v>
      </c>
    </row>
    <row r="95" spans="1:9" s="13" customFormat="1" ht="25.5" customHeight="1">
      <c r="A95" s="27">
        <v>43780</v>
      </c>
      <c r="B95" s="27">
        <v>43780</v>
      </c>
      <c r="C95" s="28">
        <v>0.375</v>
      </c>
      <c r="D95" s="29" t="s">
        <v>138</v>
      </c>
      <c r="E95" s="30" t="s">
        <v>16</v>
      </c>
      <c r="F95" s="14">
        <v>13</v>
      </c>
      <c r="G95" s="33">
        <v>0</v>
      </c>
      <c r="H95" s="30" t="s">
        <v>45</v>
      </c>
      <c r="I95" s="7" t="s">
        <v>14</v>
      </c>
    </row>
    <row r="96" spans="1:9" s="13" customFormat="1" ht="25.5" customHeight="1">
      <c r="A96" s="27">
        <v>43780</v>
      </c>
      <c r="B96" s="27">
        <v>43780</v>
      </c>
      <c r="C96" s="28">
        <v>0.416666666666667</v>
      </c>
      <c r="D96" s="29" t="s">
        <v>139</v>
      </c>
      <c r="E96" s="30" t="s">
        <v>16</v>
      </c>
      <c r="F96" s="14">
        <v>3</v>
      </c>
      <c r="G96" s="33">
        <v>0</v>
      </c>
      <c r="H96" s="30" t="s">
        <v>121</v>
      </c>
      <c r="I96" s="7" t="s">
        <v>14</v>
      </c>
    </row>
    <row r="97" spans="1:9" s="13" customFormat="1" ht="25.5" customHeight="1">
      <c r="A97" s="27">
        <v>43780</v>
      </c>
      <c r="B97" s="27">
        <v>43780</v>
      </c>
      <c r="C97" s="43">
        <v>0.458333333333333</v>
      </c>
      <c r="D97" s="29" t="s">
        <v>140</v>
      </c>
      <c r="E97" s="30" t="s">
        <v>16</v>
      </c>
      <c r="F97" s="14">
        <v>3</v>
      </c>
      <c r="G97" s="33">
        <v>0</v>
      </c>
      <c r="H97" s="30" t="s">
        <v>121</v>
      </c>
      <c r="I97" s="7" t="s">
        <v>14</v>
      </c>
    </row>
    <row r="98" spans="1:9" s="13" customFormat="1" ht="25.5" customHeight="1">
      <c r="A98" s="27">
        <v>43780</v>
      </c>
      <c r="B98" s="27">
        <v>43780</v>
      </c>
      <c r="C98" s="28">
        <v>0.479166666666667</v>
      </c>
      <c r="D98" s="29" t="s">
        <v>141</v>
      </c>
      <c r="E98" s="30" t="s">
        <v>16</v>
      </c>
      <c r="F98" s="14">
        <v>3</v>
      </c>
      <c r="G98" s="33">
        <v>0</v>
      </c>
      <c r="H98" s="30" t="s">
        <v>121</v>
      </c>
      <c r="I98" s="7" t="s">
        <v>14</v>
      </c>
    </row>
    <row r="99" spans="1:9" s="13" customFormat="1" ht="25.5" customHeight="1">
      <c r="A99" s="27">
        <v>43780</v>
      </c>
      <c r="B99" s="27">
        <v>43780</v>
      </c>
      <c r="C99" s="28">
        <v>0.5</v>
      </c>
      <c r="D99" s="29" t="s">
        <v>142</v>
      </c>
      <c r="E99" s="30" t="s">
        <v>16</v>
      </c>
      <c r="F99" s="14">
        <v>3</v>
      </c>
      <c r="G99" s="33">
        <v>0</v>
      </c>
      <c r="H99" s="30" t="s">
        <v>121</v>
      </c>
      <c r="I99" s="7" t="s">
        <v>14</v>
      </c>
    </row>
    <row r="100" spans="1:9" s="13" customFormat="1" ht="25.5" customHeight="1">
      <c r="A100" s="27">
        <v>43781</v>
      </c>
      <c r="B100" s="27">
        <v>43781</v>
      </c>
      <c r="C100" s="28">
        <v>0.333333333333333</v>
      </c>
      <c r="D100" s="29" t="s">
        <v>143</v>
      </c>
      <c r="E100" s="30" t="s">
        <v>16</v>
      </c>
      <c r="F100" s="14">
        <v>30</v>
      </c>
      <c r="G100" s="33">
        <v>0</v>
      </c>
      <c r="H100" s="34" t="s">
        <v>109</v>
      </c>
      <c r="I100" s="7" t="s">
        <v>14</v>
      </c>
    </row>
    <row r="101" spans="1:9" s="13" customFormat="1" ht="25.5" customHeight="1">
      <c r="A101" s="27">
        <v>43781</v>
      </c>
      <c r="B101" s="27">
        <v>43781</v>
      </c>
      <c r="C101" s="28">
        <v>0.354166666666667</v>
      </c>
      <c r="D101" s="29" t="s">
        <v>144</v>
      </c>
      <c r="E101" s="30" t="s">
        <v>16</v>
      </c>
      <c r="F101" s="14">
        <v>30</v>
      </c>
      <c r="G101" s="33">
        <v>0</v>
      </c>
      <c r="H101" s="34" t="s">
        <v>109</v>
      </c>
      <c r="I101" s="7" t="s">
        <v>14</v>
      </c>
    </row>
    <row r="102" spans="1:9" s="13" customFormat="1" ht="25.5" customHeight="1">
      <c r="A102" s="27">
        <v>43781</v>
      </c>
      <c r="B102" s="27">
        <v>43781</v>
      </c>
      <c r="C102" s="28">
        <v>0.375</v>
      </c>
      <c r="D102" s="29" t="s">
        <v>145</v>
      </c>
      <c r="E102" s="30" t="s">
        <v>16</v>
      </c>
      <c r="F102" s="14">
        <v>30</v>
      </c>
      <c r="G102" s="33">
        <v>0</v>
      </c>
      <c r="H102" s="34" t="s">
        <v>109</v>
      </c>
      <c r="I102" s="7" t="s">
        <v>14</v>
      </c>
    </row>
    <row r="103" spans="1:9" s="13" customFormat="1" ht="25.5" customHeight="1">
      <c r="A103" s="27">
        <v>43781</v>
      </c>
      <c r="B103" s="27">
        <v>43781</v>
      </c>
      <c r="C103" s="28">
        <v>0.479166666666667</v>
      </c>
      <c r="D103" s="29" t="s">
        <v>146</v>
      </c>
      <c r="E103" s="30" t="s">
        <v>16</v>
      </c>
      <c r="F103" s="25">
        <v>1</v>
      </c>
      <c r="G103" s="33">
        <v>0</v>
      </c>
      <c r="H103" s="30" t="s">
        <v>75</v>
      </c>
      <c r="I103" s="7" t="s">
        <v>14</v>
      </c>
    </row>
    <row r="104" spans="1:9" s="13" customFormat="1" ht="25.5" customHeight="1">
      <c r="A104" s="27">
        <v>43781</v>
      </c>
      <c r="B104" s="27">
        <v>43781</v>
      </c>
      <c r="C104" s="28">
        <v>0.3125</v>
      </c>
      <c r="D104" s="29" t="s">
        <v>147</v>
      </c>
      <c r="E104" s="30" t="s">
        <v>16</v>
      </c>
      <c r="F104" s="33">
        <v>32</v>
      </c>
      <c r="G104" s="33">
        <v>0</v>
      </c>
      <c r="H104" s="30" t="s">
        <v>114</v>
      </c>
      <c r="I104" s="7" t="s">
        <v>14</v>
      </c>
    </row>
    <row r="105" spans="1:9" s="13" customFormat="1" ht="25.5" customHeight="1">
      <c r="A105" s="27">
        <v>43782</v>
      </c>
      <c r="B105" s="27">
        <v>43782</v>
      </c>
      <c r="C105" s="28">
        <v>0.5</v>
      </c>
      <c r="D105" s="44" t="s">
        <v>148</v>
      </c>
      <c r="E105" s="9" t="s">
        <v>16</v>
      </c>
      <c r="F105" s="11">
        <v>1</v>
      </c>
      <c r="G105" s="11">
        <v>0</v>
      </c>
      <c r="H105" s="12" t="s">
        <v>60</v>
      </c>
      <c r="I105" s="7" t="s">
        <v>14</v>
      </c>
    </row>
    <row r="106" spans="1:9" s="13" customFormat="1" ht="25.5" customHeight="1">
      <c r="A106" s="27">
        <v>43782</v>
      </c>
      <c r="B106" s="27">
        <v>43782</v>
      </c>
      <c r="C106" s="28">
        <v>0.354166666666667</v>
      </c>
      <c r="D106" s="29" t="s">
        <v>149</v>
      </c>
      <c r="E106" s="30" t="s">
        <v>16</v>
      </c>
      <c r="F106" s="26">
        <v>30</v>
      </c>
      <c r="G106" s="33">
        <v>0</v>
      </c>
      <c r="H106" s="30" t="s">
        <v>114</v>
      </c>
      <c r="I106" s="7" t="s">
        <v>14</v>
      </c>
    </row>
    <row r="107" spans="1:9" s="13" customFormat="1" ht="25.5" customHeight="1">
      <c r="A107" s="27">
        <v>43782</v>
      </c>
      <c r="B107" s="27">
        <v>43782</v>
      </c>
      <c r="C107" s="28">
        <v>0.416666666666667</v>
      </c>
      <c r="D107" s="29" t="s">
        <v>150</v>
      </c>
      <c r="E107" s="30" t="s">
        <v>16</v>
      </c>
      <c r="F107" s="26">
        <v>35</v>
      </c>
      <c r="G107" s="33">
        <v>0</v>
      </c>
      <c r="H107" s="30" t="s">
        <v>118</v>
      </c>
      <c r="I107" s="7" t="s">
        <v>14</v>
      </c>
    </row>
    <row r="108" spans="1:9" s="13" customFormat="1" ht="25.5" customHeight="1">
      <c r="A108" s="27">
        <v>43782</v>
      </c>
      <c r="B108" s="27">
        <v>43782</v>
      </c>
      <c r="C108" s="28">
        <v>0.4375</v>
      </c>
      <c r="D108" s="29" t="s">
        <v>151</v>
      </c>
      <c r="E108" s="30" t="s">
        <v>16</v>
      </c>
      <c r="F108" s="26">
        <v>30</v>
      </c>
      <c r="G108" s="33">
        <v>0</v>
      </c>
      <c r="H108" s="30" t="s">
        <v>118</v>
      </c>
      <c r="I108" s="7" t="s">
        <v>14</v>
      </c>
    </row>
    <row r="109" spans="1:9" s="13" customFormat="1" ht="25.5" customHeight="1">
      <c r="A109" s="27">
        <v>43776</v>
      </c>
      <c r="B109" s="27">
        <v>43776</v>
      </c>
      <c r="C109" s="43">
        <v>0.458333333333333</v>
      </c>
      <c r="D109" s="29" t="s">
        <v>152</v>
      </c>
      <c r="E109" s="30" t="s">
        <v>50</v>
      </c>
      <c r="F109" s="14">
        <v>8</v>
      </c>
      <c r="G109" s="33">
        <v>11</v>
      </c>
      <c r="H109" s="30" t="s">
        <v>102</v>
      </c>
      <c r="I109" s="7" t="s">
        <v>14</v>
      </c>
    </row>
    <row r="110" spans="1:9" s="13" customFormat="1" ht="25.5" customHeight="1">
      <c r="A110" s="27">
        <v>43780</v>
      </c>
      <c r="B110" s="27">
        <v>43780</v>
      </c>
      <c r="C110" s="28">
        <v>0.333333333333333</v>
      </c>
      <c r="D110" s="29" t="s">
        <v>153</v>
      </c>
      <c r="E110" s="30" t="s">
        <v>50</v>
      </c>
      <c r="F110" s="14">
        <v>13</v>
      </c>
      <c r="G110" s="33">
        <v>7</v>
      </c>
      <c r="H110" s="30" t="s">
        <v>45</v>
      </c>
      <c r="I110" s="7" t="s">
        <v>14</v>
      </c>
    </row>
    <row r="111" spans="1:9" s="13" customFormat="1" ht="25.5" customHeight="1">
      <c r="A111" s="27">
        <v>43780</v>
      </c>
      <c r="B111" s="27">
        <v>43780</v>
      </c>
      <c r="C111" s="28">
        <v>0.395833333333333</v>
      </c>
      <c r="D111" s="29" t="s">
        <v>154</v>
      </c>
      <c r="E111" s="30" t="s">
        <v>50</v>
      </c>
      <c r="F111" s="14">
        <v>12</v>
      </c>
      <c r="G111" s="33">
        <v>8</v>
      </c>
      <c r="H111" s="30" t="s">
        <v>45</v>
      </c>
      <c r="I111" s="7" t="s">
        <v>14</v>
      </c>
    </row>
    <row r="112" spans="1:9" s="13" customFormat="1" ht="25.5" customHeight="1">
      <c r="A112" s="27">
        <v>43781</v>
      </c>
      <c r="B112" s="27">
        <v>43781</v>
      </c>
      <c r="C112" s="43">
        <v>0.458333333333333</v>
      </c>
      <c r="D112" s="29" t="s">
        <v>155</v>
      </c>
      <c r="E112" s="30" t="s">
        <v>50</v>
      </c>
      <c r="F112" s="25">
        <v>1</v>
      </c>
      <c r="G112" s="33">
        <v>15</v>
      </c>
      <c r="H112" s="30" t="s">
        <v>75</v>
      </c>
      <c r="I112" s="7" t="s">
        <v>14</v>
      </c>
    </row>
    <row r="113" spans="1:9" s="13" customFormat="1" ht="25.5" customHeight="1">
      <c r="A113" s="27">
        <v>43782</v>
      </c>
      <c r="B113" s="27">
        <v>43782</v>
      </c>
      <c r="C113" s="43">
        <v>0.458333333333333</v>
      </c>
      <c r="D113" s="29" t="s">
        <v>156</v>
      </c>
      <c r="E113" s="30" t="s">
        <v>50</v>
      </c>
      <c r="F113" s="26">
        <v>30</v>
      </c>
      <c r="G113" s="33">
        <v>3</v>
      </c>
      <c r="H113" s="30" t="s">
        <v>118</v>
      </c>
      <c r="I113" s="7" t="s">
        <v>14</v>
      </c>
    </row>
    <row r="114" spans="1:9" s="13" customFormat="1" ht="25.5" customHeight="1">
      <c r="A114" s="27">
        <v>43857</v>
      </c>
      <c r="B114" s="27">
        <v>43857</v>
      </c>
      <c r="C114" s="28">
        <v>0.3125</v>
      </c>
      <c r="D114" s="45" t="s">
        <v>157</v>
      </c>
      <c r="E114" s="30" t="s">
        <v>16</v>
      </c>
      <c r="F114" s="14">
        <v>12</v>
      </c>
      <c r="G114" s="46">
        <v>0</v>
      </c>
      <c r="H114" s="30" t="s">
        <v>45</v>
      </c>
      <c r="I114" s="7" t="s">
        <v>14</v>
      </c>
    </row>
    <row r="115" spans="1:9" s="13" customFormat="1" ht="25.5" customHeight="1">
      <c r="A115" s="27">
        <v>43857</v>
      </c>
      <c r="B115" s="27">
        <v>43857</v>
      </c>
      <c r="C115" s="28">
        <v>0.333333333333333</v>
      </c>
      <c r="D115" s="45" t="s">
        <v>158</v>
      </c>
      <c r="E115" s="30" t="s">
        <v>16</v>
      </c>
      <c r="F115" s="14">
        <v>11</v>
      </c>
      <c r="G115" s="46">
        <v>0</v>
      </c>
      <c r="H115" s="30" t="s">
        <v>45</v>
      </c>
      <c r="I115" s="7" t="s">
        <v>14</v>
      </c>
    </row>
    <row r="116" spans="1:9" s="13" customFormat="1" ht="25.5" customHeight="1">
      <c r="A116" s="27">
        <v>43857</v>
      </c>
      <c r="B116" s="27">
        <v>43857</v>
      </c>
      <c r="C116" s="28">
        <v>0.354166666666667</v>
      </c>
      <c r="D116" s="45" t="s">
        <v>159</v>
      </c>
      <c r="E116" s="30" t="s">
        <v>16</v>
      </c>
      <c r="F116" s="14">
        <v>11</v>
      </c>
      <c r="G116" s="46">
        <v>0</v>
      </c>
      <c r="H116" s="30" t="s">
        <v>45</v>
      </c>
      <c r="I116" s="7" t="s">
        <v>14</v>
      </c>
    </row>
    <row r="117" spans="1:9" s="13" customFormat="1" ht="25.5" customHeight="1">
      <c r="A117" s="27">
        <v>43857</v>
      </c>
      <c r="B117" s="27">
        <v>43857</v>
      </c>
      <c r="C117" s="28">
        <v>0.375</v>
      </c>
      <c r="D117" s="45" t="s">
        <v>160</v>
      </c>
      <c r="E117" s="30" t="s">
        <v>16</v>
      </c>
      <c r="F117" s="14">
        <v>10</v>
      </c>
      <c r="G117" s="46">
        <v>0</v>
      </c>
      <c r="H117" s="30" t="s">
        <v>45</v>
      </c>
      <c r="I117" s="7" t="s">
        <v>14</v>
      </c>
    </row>
    <row r="118" spans="1:9" s="13" customFormat="1" ht="25.5" customHeight="1">
      <c r="A118" s="27">
        <v>43857</v>
      </c>
      <c r="B118" s="27">
        <v>43857</v>
      </c>
      <c r="C118" s="28">
        <v>0.395833333333333</v>
      </c>
      <c r="D118" s="45" t="s">
        <v>161</v>
      </c>
      <c r="E118" s="30" t="s">
        <v>50</v>
      </c>
      <c r="F118" s="14">
        <v>10</v>
      </c>
      <c r="G118" s="46">
        <v>10.5</v>
      </c>
      <c r="H118" s="30" t="s">
        <v>45</v>
      </c>
      <c r="I118" s="7" t="s">
        <v>14</v>
      </c>
    </row>
    <row r="119" spans="1:9" s="13" customFormat="1" ht="25.5" customHeight="1">
      <c r="A119" s="27">
        <v>43857</v>
      </c>
      <c r="B119" s="27">
        <v>43857</v>
      </c>
      <c r="C119" s="28">
        <v>0.416666666666667</v>
      </c>
      <c r="D119" s="45" t="s">
        <v>162</v>
      </c>
      <c r="E119" s="30" t="s">
        <v>16</v>
      </c>
      <c r="F119" s="14">
        <v>10</v>
      </c>
      <c r="G119" s="46">
        <v>0</v>
      </c>
      <c r="H119" s="30" t="s">
        <v>45</v>
      </c>
      <c r="I119" s="7" t="s">
        <v>14</v>
      </c>
    </row>
    <row r="120" spans="1:9" s="13" customFormat="1" ht="25.5" customHeight="1">
      <c r="A120" s="27">
        <v>43857</v>
      </c>
      <c r="B120" s="27">
        <v>43857</v>
      </c>
      <c r="C120" s="28">
        <v>0.4375</v>
      </c>
      <c r="D120" s="45" t="s">
        <v>163</v>
      </c>
      <c r="E120" s="30" t="s">
        <v>16</v>
      </c>
      <c r="F120" s="14">
        <v>10</v>
      </c>
      <c r="G120" s="46">
        <v>0</v>
      </c>
      <c r="H120" s="30" t="s">
        <v>45</v>
      </c>
      <c r="I120" s="7" t="s">
        <v>14</v>
      </c>
    </row>
    <row r="121" spans="1:9" s="13" customFormat="1" ht="25.5" customHeight="1">
      <c r="A121" s="27">
        <v>43857</v>
      </c>
      <c r="B121" s="27">
        <v>43857</v>
      </c>
      <c r="C121" s="43">
        <v>0.458333333333333</v>
      </c>
      <c r="D121" s="45" t="s">
        <v>164</v>
      </c>
      <c r="E121" s="30" t="s">
        <v>16</v>
      </c>
      <c r="F121" s="14">
        <v>10</v>
      </c>
      <c r="G121" s="46">
        <v>0</v>
      </c>
      <c r="H121" s="30" t="s">
        <v>45</v>
      </c>
      <c r="I121" s="7" t="s">
        <v>14</v>
      </c>
    </row>
    <row r="122" spans="1:9" s="13" customFormat="1" ht="25.5" customHeight="1">
      <c r="A122" s="27">
        <v>43857</v>
      </c>
      <c r="B122" s="27">
        <v>43857</v>
      </c>
      <c r="C122" s="28">
        <v>0.479166666666667</v>
      </c>
      <c r="D122" s="45" t="s">
        <v>165</v>
      </c>
      <c r="E122" s="30" t="s">
        <v>16</v>
      </c>
      <c r="F122" s="14">
        <v>9</v>
      </c>
      <c r="G122" s="46">
        <v>0</v>
      </c>
      <c r="H122" s="30" t="s">
        <v>45</v>
      </c>
      <c r="I122" s="7" t="s">
        <v>14</v>
      </c>
    </row>
    <row r="123" spans="1:9" s="13" customFormat="1" ht="25.5" customHeight="1">
      <c r="A123" s="27">
        <v>43857</v>
      </c>
      <c r="B123" s="27">
        <v>43857</v>
      </c>
      <c r="C123" s="28">
        <v>0.5</v>
      </c>
      <c r="D123" s="45" t="s">
        <v>166</v>
      </c>
      <c r="E123" s="30" t="s">
        <v>16</v>
      </c>
      <c r="F123" s="14">
        <v>9</v>
      </c>
      <c r="G123" s="46">
        <v>0</v>
      </c>
      <c r="H123" s="30" t="s">
        <v>45</v>
      </c>
      <c r="I123" s="7" t="s">
        <v>14</v>
      </c>
    </row>
    <row r="124" spans="1:9" s="13" customFormat="1" ht="25.5" customHeight="1">
      <c r="A124" s="27">
        <v>43857</v>
      </c>
      <c r="B124" s="27">
        <v>43857</v>
      </c>
      <c r="C124" s="28">
        <v>0.583333333333333</v>
      </c>
      <c r="D124" s="45" t="s">
        <v>167</v>
      </c>
      <c r="E124" s="30" t="s">
        <v>22</v>
      </c>
      <c r="F124" s="14">
        <v>8</v>
      </c>
      <c r="G124" s="46">
        <f>5+4+4+2+7+8+9</f>
        <v>39</v>
      </c>
      <c r="H124" s="30" t="s">
        <v>45</v>
      </c>
      <c r="I124" s="7" t="s">
        <v>14</v>
      </c>
    </row>
    <row r="125" spans="1:9" s="13" customFormat="1" ht="25.5" customHeight="1">
      <c r="A125" s="27">
        <v>43857</v>
      </c>
      <c r="B125" s="27">
        <v>43857</v>
      </c>
      <c r="C125" s="28">
        <v>0.604166666666667</v>
      </c>
      <c r="D125" s="45" t="s">
        <v>168</v>
      </c>
      <c r="E125" s="30" t="s">
        <v>50</v>
      </c>
      <c r="F125" s="14">
        <v>8</v>
      </c>
      <c r="G125" s="46">
        <v>6.5</v>
      </c>
      <c r="H125" s="30" t="s">
        <v>45</v>
      </c>
      <c r="I125" s="7" t="s">
        <v>14</v>
      </c>
    </row>
    <row r="126" spans="1:9" s="13" customFormat="1" ht="25.5" customHeight="1">
      <c r="A126" s="27">
        <v>43857</v>
      </c>
      <c r="B126" s="27">
        <v>43857</v>
      </c>
      <c r="C126" s="28">
        <v>0.625</v>
      </c>
      <c r="D126" s="45" t="s">
        <v>169</v>
      </c>
      <c r="E126" s="30" t="s">
        <v>16</v>
      </c>
      <c r="F126" s="14">
        <v>8</v>
      </c>
      <c r="G126" s="46">
        <v>0</v>
      </c>
      <c r="H126" s="30" t="s">
        <v>45</v>
      </c>
      <c r="I126" s="7" t="s">
        <v>14</v>
      </c>
    </row>
    <row r="127" spans="1:9" s="13" customFormat="1" ht="25.5" customHeight="1">
      <c r="A127" s="27">
        <v>43857</v>
      </c>
      <c r="B127" s="27">
        <v>43857</v>
      </c>
      <c r="C127" s="28">
        <v>0.645833333333333</v>
      </c>
      <c r="D127" s="45" t="s">
        <v>170</v>
      </c>
      <c r="E127" s="30" t="s">
        <v>50</v>
      </c>
      <c r="F127" s="14">
        <v>8</v>
      </c>
      <c r="G127" s="46">
        <v>6</v>
      </c>
      <c r="H127" s="30" t="s">
        <v>45</v>
      </c>
      <c r="I127" s="7" t="s">
        <v>14</v>
      </c>
    </row>
    <row r="128" spans="1:9" s="13" customFormat="1" ht="25.5" customHeight="1">
      <c r="A128" s="27">
        <v>43857</v>
      </c>
      <c r="B128" s="27">
        <v>43857</v>
      </c>
      <c r="C128" s="28">
        <v>0.666666666666667</v>
      </c>
      <c r="D128" s="45" t="s">
        <v>171</v>
      </c>
      <c r="E128" s="30" t="s">
        <v>16</v>
      </c>
      <c r="F128" s="14">
        <v>8</v>
      </c>
      <c r="G128" s="46">
        <v>0</v>
      </c>
      <c r="H128" s="30" t="s">
        <v>45</v>
      </c>
      <c r="I128" s="7" t="s">
        <v>14</v>
      </c>
    </row>
    <row r="129" spans="1:9" s="13" customFormat="1" ht="25.5" customHeight="1">
      <c r="A129" s="27">
        <v>43858</v>
      </c>
      <c r="B129" s="27">
        <v>43858</v>
      </c>
      <c r="C129" s="28">
        <v>0.3125</v>
      </c>
      <c r="D129" s="45" t="s">
        <v>172</v>
      </c>
      <c r="E129" s="30" t="s">
        <v>22</v>
      </c>
      <c r="F129" s="14">
        <v>7</v>
      </c>
      <c r="G129" s="46">
        <v>45</v>
      </c>
      <c r="H129" s="30" t="s">
        <v>45</v>
      </c>
      <c r="I129" s="7" t="s">
        <v>14</v>
      </c>
    </row>
    <row r="130" spans="1:9" s="13" customFormat="1" ht="25.5" customHeight="1">
      <c r="A130" s="27">
        <v>43858</v>
      </c>
      <c r="B130" s="27">
        <v>43858</v>
      </c>
      <c r="C130" s="28">
        <v>0.333333333333333</v>
      </c>
      <c r="D130" s="45" t="s">
        <v>173</v>
      </c>
      <c r="E130" s="30" t="s">
        <v>16</v>
      </c>
      <c r="F130" s="14">
        <v>7</v>
      </c>
      <c r="G130" s="46">
        <v>0</v>
      </c>
      <c r="H130" s="30" t="s">
        <v>45</v>
      </c>
      <c r="I130" s="7" t="s">
        <v>14</v>
      </c>
    </row>
    <row r="131" spans="1:9" s="13" customFormat="1" ht="25.5" customHeight="1">
      <c r="A131" s="27">
        <v>43858</v>
      </c>
      <c r="B131" s="27">
        <v>43858</v>
      </c>
      <c r="C131" s="28">
        <v>0.354166666666667</v>
      </c>
      <c r="D131" s="45" t="s">
        <v>174</v>
      </c>
      <c r="E131" s="30" t="s">
        <v>22</v>
      </c>
      <c r="F131" s="14">
        <v>7</v>
      </c>
      <c r="G131" s="46">
        <v>45</v>
      </c>
      <c r="H131" s="30" t="s">
        <v>45</v>
      </c>
      <c r="I131" s="7" t="s">
        <v>14</v>
      </c>
    </row>
    <row r="132" spans="1:9" s="13" customFormat="1" ht="25.5" customHeight="1">
      <c r="A132" s="27">
        <v>43858</v>
      </c>
      <c r="B132" s="27">
        <v>43858</v>
      </c>
      <c r="C132" s="28">
        <v>0.375</v>
      </c>
      <c r="D132" s="45" t="s">
        <v>175</v>
      </c>
      <c r="E132" s="30" t="s">
        <v>16</v>
      </c>
      <c r="F132" s="14">
        <v>7</v>
      </c>
      <c r="G132" s="46">
        <v>0</v>
      </c>
      <c r="H132" s="30" t="s">
        <v>45</v>
      </c>
      <c r="I132" s="7" t="s">
        <v>14</v>
      </c>
    </row>
    <row r="133" spans="1:9" s="13" customFormat="1" ht="25.5" customHeight="1">
      <c r="A133" s="27">
        <v>43858</v>
      </c>
      <c r="B133" s="27">
        <v>43858</v>
      </c>
      <c r="C133" s="28">
        <v>0.395833333333333</v>
      </c>
      <c r="D133" s="45" t="s">
        <v>176</v>
      </c>
      <c r="E133" s="30" t="s">
        <v>16</v>
      </c>
      <c r="F133" s="14">
        <v>7</v>
      </c>
      <c r="G133" s="46">
        <v>0</v>
      </c>
      <c r="H133" s="30" t="s">
        <v>45</v>
      </c>
      <c r="I133" s="7" t="s">
        <v>14</v>
      </c>
    </row>
    <row r="134" spans="1:9" s="13" customFormat="1" ht="25.5" customHeight="1">
      <c r="A134" s="27">
        <v>43858</v>
      </c>
      <c r="B134" s="27">
        <v>43858</v>
      </c>
      <c r="C134" s="28">
        <v>0.416666666666667</v>
      </c>
      <c r="D134" s="45" t="s">
        <v>177</v>
      </c>
      <c r="E134" s="30" t="s">
        <v>16</v>
      </c>
      <c r="F134" s="14">
        <v>6</v>
      </c>
      <c r="G134" s="46">
        <v>0</v>
      </c>
      <c r="H134" s="30" t="s">
        <v>45</v>
      </c>
      <c r="I134" s="7" t="s">
        <v>14</v>
      </c>
    </row>
    <row r="135" spans="1:9" s="13" customFormat="1" ht="25.5" customHeight="1">
      <c r="A135" s="27">
        <v>43858</v>
      </c>
      <c r="B135" s="27">
        <v>43858</v>
      </c>
      <c r="C135" s="28">
        <v>0.4375</v>
      </c>
      <c r="D135" s="45" t="s">
        <v>178</v>
      </c>
      <c r="E135" s="30" t="s">
        <v>16</v>
      </c>
      <c r="F135" s="14">
        <v>6</v>
      </c>
      <c r="G135" s="46">
        <v>0</v>
      </c>
      <c r="H135" s="30" t="s">
        <v>45</v>
      </c>
      <c r="I135" s="7" t="s">
        <v>14</v>
      </c>
    </row>
    <row r="136" spans="1:9" s="13" customFormat="1" ht="25.5" customHeight="1">
      <c r="A136" s="27">
        <v>43858</v>
      </c>
      <c r="B136" s="27">
        <v>43858</v>
      </c>
      <c r="C136" s="43">
        <v>0.458333333333333</v>
      </c>
      <c r="D136" s="45" t="s">
        <v>179</v>
      </c>
      <c r="E136" s="30" t="s">
        <v>16</v>
      </c>
      <c r="F136" s="14">
        <v>5</v>
      </c>
      <c r="G136" s="46">
        <v>0</v>
      </c>
      <c r="H136" s="30" t="s">
        <v>45</v>
      </c>
      <c r="I136" s="7" t="s">
        <v>14</v>
      </c>
    </row>
    <row r="137" spans="1:9" s="13" customFormat="1" ht="25.5" customHeight="1">
      <c r="A137" s="27">
        <v>43858</v>
      </c>
      <c r="B137" s="27">
        <v>43858</v>
      </c>
      <c r="C137" s="28">
        <v>0.479166666666667</v>
      </c>
      <c r="D137" s="45" t="s">
        <v>180</v>
      </c>
      <c r="E137" s="30" t="s">
        <v>16</v>
      </c>
      <c r="F137" s="14">
        <v>5</v>
      </c>
      <c r="G137" s="46">
        <v>0</v>
      </c>
      <c r="H137" s="30" t="s">
        <v>45</v>
      </c>
      <c r="I137" s="7" t="s">
        <v>14</v>
      </c>
    </row>
    <row r="138" spans="1:9" s="13" customFormat="1" ht="25.5" customHeight="1">
      <c r="A138" s="27">
        <v>43858</v>
      </c>
      <c r="B138" s="27">
        <v>43858</v>
      </c>
      <c r="C138" s="28">
        <v>0.5</v>
      </c>
      <c r="D138" s="45" t="s">
        <v>181</v>
      </c>
      <c r="E138" s="30" t="s">
        <v>16</v>
      </c>
      <c r="F138" s="14">
        <v>5</v>
      </c>
      <c r="G138" s="46">
        <v>0</v>
      </c>
      <c r="H138" s="30" t="s">
        <v>45</v>
      </c>
      <c r="I138" s="7" t="s">
        <v>14</v>
      </c>
    </row>
    <row r="139" spans="1:9" s="13" customFormat="1" ht="25.5" customHeight="1">
      <c r="A139" s="27">
        <v>43858</v>
      </c>
      <c r="B139" s="27">
        <v>43858</v>
      </c>
      <c r="C139" s="28">
        <v>0.583333333333333</v>
      </c>
      <c r="D139" s="45" t="s">
        <v>182</v>
      </c>
      <c r="E139" s="30" t="s">
        <v>16</v>
      </c>
      <c r="F139" s="14">
        <v>5</v>
      </c>
      <c r="G139" s="46">
        <v>0</v>
      </c>
      <c r="H139" s="30" t="s">
        <v>45</v>
      </c>
      <c r="I139" s="7" t="s">
        <v>14</v>
      </c>
    </row>
    <row r="140" spans="1:9" s="13" customFormat="1" ht="25.5" customHeight="1">
      <c r="A140" s="27">
        <v>43858</v>
      </c>
      <c r="B140" s="27">
        <v>43858</v>
      </c>
      <c r="C140" s="28">
        <v>0.604166666666667</v>
      </c>
      <c r="D140" s="45" t="s">
        <v>183</v>
      </c>
      <c r="E140" s="30" t="s">
        <v>22</v>
      </c>
      <c r="F140" s="14">
        <v>5</v>
      </c>
      <c r="G140" s="46">
        <v>43</v>
      </c>
      <c r="H140" s="30" t="s">
        <v>45</v>
      </c>
      <c r="I140" s="7" t="s">
        <v>14</v>
      </c>
    </row>
    <row r="141" spans="1:9" s="13" customFormat="1" ht="25.5" customHeight="1">
      <c r="A141" s="27">
        <v>43858</v>
      </c>
      <c r="B141" s="27">
        <v>43858</v>
      </c>
      <c r="C141" s="28">
        <v>0.625</v>
      </c>
      <c r="D141" s="45" t="s">
        <v>184</v>
      </c>
      <c r="E141" s="30" t="s">
        <v>16</v>
      </c>
      <c r="F141" s="14">
        <v>5</v>
      </c>
      <c r="G141" s="46">
        <v>0</v>
      </c>
      <c r="H141" s="30" t="s">
        <v>45</v>
      </c>
      <c r="I141" s="7" t="s">
        <v>14</v>
      </c>
    </row>
    <row r="142" spans="1:9" s="13" customFormat="1" ht="25.5" customHeight="1">
      <c r="A142" s="27">
        <v>43858</v>
      </c>
      <c r="B142" s="27">
        <v>43858</v>
      </c>
      <c r="C142" s="28">
        <v>0.645833333333333</v>
      </c>
      <c r="D142" s="45" t="s">
        <v>185</v>
      </c>
      <c r="E142" s="30" t="s">
        <v>16</v>
      </c>
      <c r="F142" s="14">
        <v>4</v>
      </c>
      <c r="G142" s="46">
        <v>0</v>
      </c>
      <c r="H142" s="30" t="s">
        <v>45</v>
      </c>
      <c r="I142" s="7" t="s">
        <v>14</v>
      </c>
    </row>
    <row r="143" spans="1:9" s="13" customFormat="1" ht="25.5" customHeight="1">
      <c r="A143" s="27">
        <v>43858</v>
      </c>
      <c r="B143" s="27">
        <v>43858</v>
      </c>
      <c r="C143" s="28">
        <v>0.666666666666667</v>
      </c>
      <c r="D143" s="45" t="s">
        <v>186</v>
      </c>
      <c r="E143" s="30" t="s">
        <v>16</v>
      </c>
      <c r="F143" s="14">
        <v>4</v>
      </c>
      <c r="G143" s="46">
        <v>0</v>
      </c>
      <c r="H143" s="30" t="s">
        <v>45</v>
      </c>
      <c r="I143" s="7" t="s">
        <v>14</v>
      </c>
    </row>
    <row r="144" s="13" customFormat="1" ht="25.5" customHeight="1">
      <c r="G144" s="31"/>
    </row>
    <row r="145" s="13" customFormat="1" ht="25.5" customHeight="1">
      <c r="G145" s="31"/>
    </row>
    <row r="146" s="13" customFormat="1" ht="25.5" customHeight="1">
      <c r="G146" s="31"/>
    </row>
    <row r="147" s="13" customFormat="1" ht="25.5" customHeight="1">
      <c r="G147" s="31"/>
    </row>
    <row r="148" s="13" customFormat="1" ht="25.5" customHeight="1">
      <c r="G148" s="31"/>
    </row>
    <row r="149" s="13" customFormat="1" ht="25.5" customHeight="1">
      <c r="G149" s="31"/>
    </row>
    <row r="150" s="13" customFormat="1" ht="25.5" customHeight="1">
      <c r="G150" s="31"/>
    </row>
    <row r="151" s="13" customFormat="1" ht="25.5" customHeight="1">
      <c r="G151" s="31"/>
    </row>
    <row r="152" s="13" customFormat="1" ht="12.8">
      <c r="G152" s="31"/>
    </row>
    <row r="153" s="13" customFormat="1" ht="12.8">
      <c r="G153" s="31"/>
    </row>
    <row r="154" s="13" customFormat="1" ht="12.8">
      <c r="G154" s="31"/>
    </row>
    <row r="155" s="13" customFormat="1" ht="12.8">
      <c r="G155" s="31"/>
    </row>
    <row r="156" s="13" customFormat="1" ht="12.8">
      <c r="G156" s="31"/>
    </row>
    <row r="157" s="13" customFormat="1" ht="12.8">
      <c r="G157" s="31"/>
    </row>
    <row r="158" s="13" customFormat="1" ht="12.8">
      <c r="G158" s="31"/>
    </row>
    <row r="159" s="13" customFormat="1" ht="12.8">
      <c r="G159" s="31"/>
    </row>
    <row r="160" s="13" customFormat="1" ht="12.8">
      <c r="G160" s="31"/>
    </row>
    <row r="161" s="13" customFormat="1" ht="12.8">
      <c r="G161" s="31"/>
    </row>
    <row r="162" s="13" customFormat="1" ht="12.8">
      <c r="G162" s="31"/>
    </row>
    <row r="163" s="13" customFormat="1" ht="12.8">
      <c r="G163" s="31"/>
    </row>
    <row r="164" s="13" customFormat="1" ht="12.8">
      <c r="G164" s="31"/>
    </row>
    <row r="165" s="13" customFormat="1" ht="12.8">
      <c r="G165" s="31"/>
    </row>
    <row r="166" s="47" customFormat="1" ht="12.8">
      <c r="G166" s="48"/>
    </row>
    <row r="167" s="47" customFormat="1" ht="12.8">
      <c r="G167" s="48"/>
    </row>
    <row r="168" s="47" customFormat="1" ht="12.8">
      <c r="G168" s="48"/>
    </row>
    <row r="169" s="47" customFormat="1" ht="12.8">
      <c r="G169" s="48"/>
    </row>
    <row r="170" s="47" customFormat="1" ht="12.8">
      <c r="G170" s="48"/>
    </row>
    <row r="171" s="47" customFormat="1" ht="12.8">
      <c r="G171" s="48"/>
    </row>
    <row r="172" s="47" customFormat="1" ht="12.8">
      <c r="G172" s="48"/>
    </row>
    <row r="173" s="47" customFormat="1" ht="12.8">
      <c r="G173" s="48"/>
    </row>
    <row r="174" s="47" customFormat="1" ht="12.8">
      <c r="G174" s="48"/>
    </row>
    <row r="175" s="47" customFormat="1" ht="12.8">
      <c r="G175" s="48"/>
    </row>
    <row r="176" s="47" customFormat="1" ht="12.8">
      <c r="G176" s="48"/>
    </row>
    <row r="177" s="47" customFormat="1" ht="12.8">
      <c r="G177" s="48"/>
    </row>
    <row r="178" s="47" customFormat="1" ht="12.8">
      <c r="G178" s="48"/>
    </row>
    <row r="179" s="47" customFormat="1" ht="12.8">
      <c r="G179" s="48"/>
    </row>
    <row r="180" s="47" customFormat="1" ht="12.8">
      <c r="G180" s="48"/>
    </row>
    <row r="181" s="47" customFormat="1" ht="12.8">
      <c r="G181" s="48"/>
    </row>
    <row r="182" s="47" customFormat="1" ht="12.8">
      <c r="G182" s="48"/>
    </row>
    <row r="183" s="47" customFormat="1" ht="12.8">
      <c r="G183" s="48"/>
    </row>
    <row r="184" s="47" customFormat="1" ht="12.8">
      <c r="G184" s="48"/>
    </row>
    <row r="185" s="47" customFormat="1" ht="12.8">
      <c r="G185" s="48"/>
    </row>
    <row r="186" s="47" customFormat="1" ht="12.8">
      <c r="G186" s="48"/>
    </row>
    <row r="187" s="47" customFormat="1" ht="12.8">
      <c r="G187" s="48"/>
    </row>
    <row r="188" s="47" customFormat="1" ht="12.8">
      <c r="G188" s="48"/>
    </row>
    <row r="189" s="47" customFormat="1" ht="12.8">
      <c r="G189" s="48"/>
    </row>
    <row r="190" s="47" customFormat="1" ht="12.8">
      <c r="G190" s="48"/>
    </row>
    <row r="191" s="47" customFormat="1" ht="12.8">
      <c r="G191" s="48"/>
    </row>
    <row r="192" s="47" customFormat="1" ht="12.8">
      <c r="G192" s="48"/>
    </row>
    <row r="193" s="47" customFormat="1" ht="12.8">
      <c r="G193" s="48"/>
    </row>
    <row r="194" s="47" customFormat="1" ht="12.8">
      <c r="G194" s="48"/>
    </row>
    <row r="195" s="47" customFormat="1" ht="12.8">
      <c r="G195" s="48"/>
    </row>
    <row r="196" s="47" customFormat="1" ht="12.8">
      <c r="G196" s="48"/>
    </row>
    <row r="197" s="47" customFormat="1" ht="12.8">
      <c r="G197" s="48"/>
    </row>
    <row r="198" s="47" customFormat="1" ht="12.8">
      <c r="G198" s="48"/>
    </row>
    <row r="199" s="47" customFormat="1" ht="12.8">
      <c r="G199" s="48"/>
    </row>
    <row r="200" s="47" customFormat="1" ht="12.8">
      <c r="G200" s="48"/>
    </row>
    <row r="201" s="47" customFormat="1" ht="12.8">
      <c r="G201" s="48"/>
    </row>
    <row r="202" s="47" customFormat="1" ht="12.8">
      <c r="G202" s="48"/>
    </row>
    <row r="203" s="47" customFormat="1" ht="12.8">
      <c r="G203" s="48"/>
    </row>
    <row r="204" s="47" customFormat="1" ht="12.8">
      <c r="G204" s="48"/>
    </row>
  </sheetData>
  <mergeCells count="1">
    <mergeCell ref="A1:J1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57" copies="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12" sqref="B12"/>
    </sheetView>
  </sheetViews>
  <sheetFormatPr defaultColWidth="9.33203125" defaultRowHeight="12.75"/>
  <cols>
    <col min="1" max="1" width="18.16015625" style="0" customWidth="1"/>
    <col min="2" max="2" width="26.16015625" style="0" customWidth="1"/>
    <col min="3" max="3" width="14.66015625" style="49" customWidth="1"/>
    <col min="4" max="4" width="68.5" style="49" customWidth="1"/>
    <col min="5" max="5" width="17.16015625" style="49" customWidth="1"/>
    <col min="6" max="6" width="19.66015625" style="49" customWidth="1"/>
    <col min="7" max="8" width="20.66015625" style="50" customWidth="1"/>
    <col min="9" max="9" width="51.83203125" style="49" customWidth="1"/>
    <col min="10" max="10" width="26.66015625" style="49" customWidth="1"/>
    <col min="11" max="1025" width="8.66015625" style="0" customWidth="1"/>
  </cols>
  <sheetData>
    <row r="1" spans="1:10" s="5" customFormat="1" ht="35.25">
      <c r="A1" s="3" t="s">
        <v>1</v>
      </c>
      <c r="B1" s="3" t="s">
        <v>2</v>
      </c>
      <c r="C1" s="51" t="s">
        <v>3</v>
      </c>
      <c r="D1" s="51" t="s">
        <v>4</v>
      </c>
      <c r="E1" s="51" t="s">
        <v>5</v>
      </c>
      <c r="F1" s="51" t="s">
        <v>6</v>
      </c>
      <c r="G1" s="51" t="s">
        <v>7</v>
      </c>
      <c r="H1" s="51" t="s">
        <v>187</v>
      </c>
      <c r="I1" s="51" t="s">
        <v>188</v>
      </c>
      <c r="J1" s="51" t="s">
        <v>189</v>
      </c>
    </row>
    <row r="2" spans="1:10" s="13" customFormat="1" ht="23.25" customHeight="1">
      <c r="A2" s="6">
        <v>43738</v>
      </c>
      <c r="B2" s="6">
        <v>43741</v>
      </c>
      <c r="C2" s="7" t="s">
        <v>20</v>
      </c>
      <c r="D2" s="8" t="s">
        <v>190</v>
      </c>
      <c r="E2" s="44" t="s">
        <v>22</v>
      </c>
      <c r="F2" s="14">
        <v>35</v>
      </c>
      <c r="G2" s="11">
        <f>5+5+4+3+8+10+10</f>
        <v>45</v>
      </c>
      <c r="H2" s="11">
        <f>SUM(F2:G2)</f>
        <v>80</v>
      </c>
      <c r="I2" s="8" t="s">
        <v>102</v>
      </c>
      <c r="J2" s="8" t="s">
        <v>100</v>
      </c>
    </row>
    <row r="3" spans="1:10" s="13" customFormat="1" ht="23.25" customHeight="1">
      <c r="A3" s="6">
        <v>43738</v>
      </c>
      <c r="B3" s="6">
        <v>43741</v>
      </c>
      <c r="C3" s="7" t="s">
        <v>28</v>
      </c>
      <c r="D3" s="8" t="s">
        <v>191</v>
      </c>
      <c r="E3" s="44" t="s">
        <v>22</v>
      </c>
      <c r="F3" s="14">
        <v>30</v>
      </c>
      <c r="G3" s="11">
        <f>4+4+3+2+7+7+7</f>
        <v>34</v>
      </c>
      <c r="H3" s="11">
        <f>SUM(F3:G3)</f>
        <v>64</v>
      </c>
      <c r="I3" s="8" t="s">
        <v>104</v>
      </c>
      <c r="J3" s="8" t="s">
        <v>100</v>
      </c>
    </row>
    <row r="4" spans="1:10" s="13" customFormat="1" ht="23.25" customHeight="1">
      <c r="A4" s="6">
        <v>43738</v>
      </c>
      <c r="B4" s="6">
        <v>43741</v>
      </c>
      <c r="C4" s="7" t="s">
        <v>35</v>
      </c>
      <c r="D4" s="8" t="s">
        <v>192</v>
      </c>
      <c r="E4" s="44" t="s">
        <v>22</v>
      </c>
      <c r="F4" s="14">
        <v>32</v>
      </c>
      <c r="G4" s="11">
        <f>2.5+2.5+2+1+6+6+6</f>
        <v>26</v>
      </c>
      <c r="H4" s="11">
        <f>SUM(F4:G4)</f>
        <v>58</v>
      </c>
      <c r="I4" s="8" t="s">
        <v>106</v>
      </c>
      <c r="J4" s="8" t="s">
        <v>100</v>
      </c>
    </row>
    <row r="5" spans="1:10" s="13" customFormat="1" ht="23.25" customHeight="1">
      <c r="A5" s="6">
        <v>43738</v>
      </c>
      <c r="B5" s="6">
        <v>43742</v>
      </c>
      <c r="C5" s="7" t="s">
        <v>43</v>
      </c>
      <c r="D5" s="8" t="s">
        <v>193</v>
      </c>
      <c r="E5" s="44" t="s">
        <v>22</v>
      </c>
      <c r="F5" s="14">
        <v>21</v>
      </c>
      <c r="G5" s="11">
        <f>0+3+3+2+5+6+6</f>
        <v>25</v>
      </c>
      <c r="H5" s="11">
        <f>SUM(F5:G5)</f>
        <v>46</v>
      </c>
      <c r="I5" s="8" t="s">
        <v>45</v>
      </c>
      <c r="J5" s="8" t="s">
        <v>100</v>
      </c>
    </row>
    <row r="6" spans="1:10" s="13" customFormat="1" ht="23.25" customHeight="1">
      <c r="A6" s="6">
        <v>43738</v>
      </c>
      <c r="B6" s="6">
        <v>43741</v>
      </c>
      <c r="C6" s="7" t="s">
        <v>28</v>
      </c>
      <c r="D6" s="8" t="s">
        <v>194</v>
      </c>
      <c r="E6" s="44" t="s">
        <v>22</v>
      </c>
      <c r="F6" s="14">
        <v>30</v>
      </c>
      <c r="G6" s="11">
        <f>1.5+1.5+1+0.8+3+3+3</f>
        <v>13.8</v>
      </c>
      <c r="H6" s="11">
        <f>SUM(F6:G6)</f>
        <v>43.8</v>
      </c>
      <c r="I6" s="8" t="s">
        <v>104</v>
      </c>
      <c r="J6" s="8" t="s">
        <v>100</v>
      </c>
    </row>
    <row r="7" spans="1:10" s="13" customFormat="1" ht="23.25" customHeight="1">
      <c r="A7" s="6">
        <v>43738</v>
      </c>
      <c r="B7" s="6">
        <v>43741</v>
      </c>
      <c r="C7" s="7" t="s">
        <v>20</v>
      </c>
      <c r="D7" s="8" t="s">
        <v>195</v>
      </c>
      <c r="E7" s="44" t="s">
        <v>22</v>
      </c>
      <c r="F7" s="14">
        <v>21</v>
      </c>
      <c r="G7" s="11">
        <f>2.5+2+1.5+1.5+3+5+5</f>
        <v>20.5</v>
      </c>
      <c r="H7" s="11">
        <f>SUM(F7:G7)</f>
        <v>41.5</v>
      </c>
      <c r="I7" s="8" t="s">
        <v>102</v>
      </c>
      <c r="J7" s="8" t="s">
        <v>100</v>
      </c>
    </row>
    <row r="8" spans="1:10" s="13" customFormat="1" ht="23.25" customHeight="1">
      <c r="A8" s="15">
        <v>43738</v>
      </c>
      <c r="B8" s="15">
        <v>43741</v>
      </c>
      <c r="C8" s="16" t="s">
        <v>20</v>
      </c>
      <c r="D8" s="17" t="s">
        <v>196</v>
      </c>
      <c r="E8" s="52" t="s">
        <v>22</v>
      </c>
      <c r="F8" s="14">
        <v>21</v>
      </c>
      <c r="G8" s="19">
        <f>1.5+1.5+2+0+2+2.5+2.5</f>
        <v>12</v>
      </c>
      <c r="H8" s="11">
        <f>SUM(F8:G8)</f>
        <v>33</v>
      </c>
      <c r="I8" s="17" t="s">
        <v>102</v>
      </c>
      <c r="J8" s="8" t="s">
        <v>100</v>
      </c>
    </row>
    <row r="9" spans="1:10" s="13" customFormat="1" ht="23.25" customHeight="1">
      <c r="A9" s="6">
        <v>43740</v>
      </c>
      <c r="B9" s="6">
        <v>43745</v>
      </c>
      <c r="C9" s="7" t="s">
        <v>35</v>
      </c>
      <c r="D9" s="8" t="s">
        <v>197</v>
      </c>
      <c r="E9" s="44" t="s">
        <v>22</v>
      </c>
      <c r="F9" s="26">
        <v>44</v>
      </c>
      <c r="G9" s="11">
        <f>5+5+4+3+8+10+10</f>
        <v>45</v>
      </c>
      <c r="H9" s="11">
        <f>SUM(F9:G9)</f>
        <v>89</v>
      </c>
      <c r="I9" s="8" t="s">
        <v>118</v>
      </c>
      <c r="J9" s="8" t="s">
        <v>100</v>
      </c>
    </row>
    <row r="10" spans="1:10" s="13" customFormat="1" ht="23.25" customHeight="1">
      <c r="A10" s="6">
        <v>43740</v>
      </c>
      <c r="B10" s="6">
        <v>43745</v>
      </c>
      <c r="C10" s="7" t="s">
        <v>35</v>
      </c>
      <c r="D10" s="8" t="s">
        <v>198</v>
      </c>
      <c r="E10" s="44" t="s">
        <v>22</v>
      </c>
      <c r="F10" s="26">
        <v>40</v>
      </c>
      <c r="G10" s="11">
        <f>4+4+4+2+7+7+8</f>
        <v>36</v>
      </c>
      <c r="H10" s="11">
        <f>SUM(F10:G10)</f>
        <v>76</v>
      </c>
      <c r="I10" s="8" t="s">
        <v>118</v>
      </c>
      <c r="J10" s="8" t="s">
        <v>100</v>
      </c>
    </row>
    <row r="11" spans="1:10" s="13" customFormat="1" ht="23.25" customHeight="1">
      <c r="A11" s="21">
        <v>43740</v>
      </c>
      <c r="B11" s="21">
        <v>43745</v>
      </c>
      <c r="C11" s="22" t="s">
        <v>28</v>
      </c>
      <c r="D11" s="8" t="s">
        <v>199</v>
      </c>
      <c r="E11" s="44" t="s">
        <v>22</v>
      </c>
      <c r="F11" s="26">
        <v>45</v>
      </c>
      <c r="G11" s="11">
        <f>3+5+4+2+4+7+4</f>
        <v>29</v>
      </c>
      <c r="H11" s="11">
        <f>SUM(F11:G11)</f>
        <v>74</v>
      </c>
      <c r="I11" s="24" t="s">
        <v>114</v>
      </c>
      <c r="J11" s="8" t="s">
        <v>100</v>
      </c>
    </row>
    <row r="12" spans="1:10" s="13" customFormat="1" ht="23.25" customHeight="1">
      <c r="A12" s="6">
        <v>43740</v>
      </c>
      <c r="B12" s="6">
        <v>43745</v>
      </c>
      <c r="C12" s="7" t="s">
        <v>28</v>
      </c>
      <c r="D12" s="8" t="s">
        <v>200</v>
      </c>
      <c r="E12" s="44" t="s">
        <v>22</v>
      </c>
      <c r="F12" s="26">
        <v>33</v>
      </c>
      <c r="G12" s="11">
        <f>4+5+3+3+8+9+8</f>
        <v>40</v>
      </c>
      <c r="H12" s="11">
        <f>SUM(F12:G12)</f>
        <v>73</v>
      </c>
      <c r="I12" s="8" t="s">
        <v>114</v>
      </c>
      <c r="J12" s="8" t="s">
        <v>100</v>
      </c>
    </row>
    <row r="13" spans="1:10" s="13" customFormat="1" ht="23.25" customHeight="1">
      <c r="A13" s="6">
        <v>43740</v>
      </c>
      <c r="B13" s="6">
        <v>43745</v>
      </c>
      <c r="C13" s="7" t="s">
        <v>20</v>
      </c>
      <c r="D13" s="8" t="s">
        <v>201</v>
      </c>
      <c r="E13" s="44" t="s">
        <v>22</v>
      </c>
      <c r="F13" s="26">
        <v>45</v>
      </c>
      <c r="G13" s="11">
        <f>4+5+2+1.75+4.6+4.5+0.4</f>
        <v>22.25</v>
      </c>
      <c r="H13" s="11">
        <f>SUM(F13:G13)</f>
        <v>67.25</v>
      </c>
      <c r="I13" s="8" t="s">
        <v>81</v>
      </c>
      <c r="J13" s="8" t="s">
        <v>100</v>
      </c>
    </row>
    <row r="14" spans="1:10" s="13" customFormat="1" ht="23.25" customHeight="1">
      <c r="A14" s="6">
        <v>43740</v>
      </c>
      <c r="B14" s="6">
        <v>43745</v>
      </c>
      <c r="C14" s="7" t="s">
        <v>28</v>
      </c>
      <c r="D14" s="8" t="s">
        <v>202</v>
      </c>
      <c r="E14" s="44" t="s">
        <v>22</v>
      </c>
      <c r="F14" s="26">
        <v>33</v>
      </c>
      <c r="G14" s="11">
        <f>3+4+3+2+7+8+6</f>
        <v>33</v>
      </c>
      <c r="H14" s="11">
        <f>SUM(F14:G14)</f>
        <v>66</v>
      </c>
      <c r="I14" s="8" t="s">
        <v>114</v>
      </c>
      <c r="J14" s="8" t="s">
        <v>100</v>
      </c>
    </row>
    <row r="15" spans="1:10" s="13" customFormat="1" ht="23.25" customHeight="1">
      <c r="A15" s="6">
        <v>43740</v>
      </c>
      <c r="B15" s="6">
        <v>43742</v>
      </c>
      <c r="C15" s="7" t="s">
        <v>65</v>
      </c>
      <c r="D15" s="8" t="s">
        <v>203</v>
      </c>
      <c r="E15" s="44" t="s">
        <v>22</v>
      </c>
      <c r="F15" s="14">
        <v>37</v>
      </c>
      <c r="G15" s="11">
        <f>3+2+4+2+5+6+6</f>
        <v>28</v>
      </c>
      <c r="H15" s="11">
        <f>SUM(F15:G15)</f>
        <v>65</v>
      </c>
      <c r="I15" s="8" t="s">
        <v>109</v>
      </c>
      <c r="J15" s="8" t="s">
        <v>100</v>
      </c>
    </row>
    <row r="16" spans="1:10" s="13" customFormat="1" ht="23.25" customHeight="1">
      <c r="A16" s="6">
        <v>43740</v>
      </c>
      <c r="B16" s="6">
        <v>43745</v>
      </c>
      <c r="C16" s="7" t="s">
        <v>20</v>
      </c>
      <c r="D16" s="8" t="s">
        <v>204</v>
      </c>
      <c r="E16" s="44" t="s">
        <v>22</v>
      </c>
      <c r="F16" s="26">
        <v>30</v>
      </c>
      <c r="G16" s="11">
        <f>4+4+3+2+6+8+7</f>
        <v>34</v>
      </c>
      <c r="H16" s="11">
        <f>SUM(F16:G16)</f>
        <v>64</v>
      </c>
      <c r="I16" s="8" t="s">
        <v>81</v>
      </c>
      <c r="J16" s="8" t="s">
        <v>100</v>
      </c>
    </row>
    <row r="17" spans="1:10" s="13" customFormat="1" ht="23.25" customHeight="1">
      <c r="A17" s="6">
        <v>43740</v>
      </c>
      <c r="B17" s="6">
        <v>43745</v>
      </c>
      <c r="C17" s="7" t="s">
        <v>35</v>
      </c>
      <c r="D17" s="8" t="s">
        <v>205</v>
      </c>
      <c r="E17" s="44" t="s">
        <v>22</v>
      </c>
      <c r="F17" s="26">
        <v>43</v>
      </c>
      <c r="G17" s="11">
        <f>1+3+1+1+3+3+1</f>
        <v>13</v>
      </c>
      <c r="H17" s="11">
        <f>SUM(F17:G17)</f>
        <v>56</v>
      </c>
      <c r="I17" s="8" t="s">
        <v>118</v>
      </c>
      <c r="J17" s="8" t="s">
        <v>100</v>
      </c>
    </row>
    <row r="18" spans="1:10" s="13" customFormat="1" ht="23.25" customHeight="1">
      <c r="A18" s="6">
        <v>43740</v>
      </c>
      <c r="B18" s="6">
        <v>43742</v>
      </c>
      <c r="C18" s="7" t="s">
        <v>58</v>
      </c>
      <c r="D18" s="8" t="s">
        <v>206</v>
      </c>
      <c r="E18" s="44" t="s">
        <v>22</v>
      </c>
      <c r="F18" s="14">
        <v>10</v>
      </c>
      <c r="G18" s="11">
        <f>5+4+4+3+7+9+9</f>
        <v>41</v>
      </c>
      <c r="H18" s="11">
        <f>SUM(F18:G18)</f>
        <v>51</v>
      </c>
      <c r="I18" s="8" t="s">
        <v>60</v>
      </c>
      <c r="J18" s="8" t="s">
        <v>100</v>
      </c>
    </row>
    <row r="19" spans="1:10" s="13" customFormat="1" ht="23.25" customHeight="1">
      <c r="A19" s="6">
        <v>43740</v>
      </c>
      <c r="B19" s="6">
        <v>43745</v>
      </c>
      <c r="C19" s="7" t="s">
        <v>20</v>
      </c>
      <c r="D19" s="8" t="s">
        <v>207</v>
      </c>
      <c r="E19" s="44" t="s">
        <v>22</v>
      </c>
      <c r="F19" s="26">
        <v>19</v>
      </c>
      <c r="G19" s="11">
        <f>3+5+3+1+4+4.3+1</f>
        <v>21.3</v>
      </c>
      <c r="H19" s="11">
        <f>SUM(F19:G19)</f>
        <v>40.3</v>
      </c>
      <c r="I19" s="8" t="s">
        <v>81</v>
      </c>
      <c r="J19" s="8" t="s">
        <v>100</v>
      </c>
    </row>
    <row r="20" spans="1:10" s="13" customFormat="1" ht="23.25" customHeight="1">
      <c r="A20" s="6">
        <v>43740</v>
      </c>
      <c r="B20" s="6">
        <v>43745</v>
      </c>
      <c r="C20" s="7" t="s">
        <v>20</v>
      </c>
      <c r="D20" s="8" t="s">
        <v>208</v>
      </c>
      <c r="E20" s="44" t="s">
        <v>22</v>
      </c>
      <c r="F20" s="26">
        <v>30</v>
      </c>
      <c r="G20" s="11">
        <f>1+1+0+0.5+1+2+1</f>
        <v>6.5</v>
      </c>
      <c r="H20" s="11">
        <f>SUM(F20:G20)</f>
        <v>36.5</v>
      </c>
      <c r="I20" s="8" t="s">
        <v>81</v>
      </c>
      <c r="J20" s="8" t="s">
        <v>100</v>
      </c>
    </row>
    <row r="21" spans="1:10" s="13" customFormat="1" ht="23.25" customHeight="1">
      <c r="A21" s="6">
        <v>43740</v>
      </c>
      <c r="B21" s="6">
        <v>43745</v>
      </c>
      <c r="C21" s="7" t="s">
        <v>10</v>
      </c>
      <c r="D21" s="8" t="s">
        <v>209</v>
      </c>
      <c r="E21" s="44" t="s">
        <v>22</v>
      </c>
      <c r="F21" s="25">
        <v>15</v>
      </c>
      <c r="G21" s="11">
        <f>2.5+3+2+2+3+3+2</f>
        <v>17.5</v>
      </c>
      <c r="H21" s="11">
        <f>SUM(F21:G21)</f>
        <v>32.5</v>
      </c>
      <c r="I21" s="8" t="s">
        <v>75</v>
      </c>
      <c r="J21" s="8" t="s">
        <v>100</v>
      </c>
    </row>
    <row r="22" spans="1:10" s="13" customFormat="1" ht="23.25" customHeight="1">
      <c r="A22" s="6">
        <v>43740</v>
      </c>
      <c r="B22" s="6">
        <v>43742</v>
      </c>
      <c r="C22" s="7" t="s">
        <v>58</v>
      </c>
      <c r="D22" s="8" t="s">
        <v>210</v>
      </c>
      <c r="E22" s="44" t="s">
        <v>22</v>
      </c>
      <c r="F22" s="14">
        <v>4</v>
      </c>
      <c r="G22" s="11">
        <f>2+2+3+2+4+6+5</f>
        <v>24</v>
      </c>
      <c r="H22" s="11">
        <f>SUM(F22:G22)</f>
        <v>28</v>
      </c>
      <c r="I22" s="8" t="s">
        <v>60</v>
      </c>
      <c r="J22" s="8" t="s">
        <v>100</v>
      </c>
    </row>
    <row r="23" spans="1:10" s="13" customFormat="1" ht="23.25" customHeight="1">
      <c r="A23" s="6">
        <v>43740</v>
      </c>
      <c r="B23" s="6">
        <v>43745</v>
      </c>
      <c r="C23" s="7" t="s">
        <v>10</v>
      </c>
      <c r="D23" s="8" t="s">
        <v>211</v>
      </c>
      <c r="E23" s="44" t="s">
        <v>22</v>
      </c>
      <c r="F23" s="25">
        <v>9</v>
      </c>
      <c r="G23" s="11">
        <f>2+0+2+1+3+2+2</f>
        <v>12</v>
      </c>
      <c r="H23" s="11">
        <f>SUM(F23:G23)</f>
        <v>21</v>
      </c>
      <c r="I23" s="8" t="s">
        <v>75</v>
      </c>
      <c r="J23" s="8" t="s">
        <v>100</v>
      </c>
    </row>
    <row r="24" spans="1:10" s="13" customFormat="1" ht="23.25" customHeight="1">
      <c r="A24" s="21">
        <v>43740</v>
      </c>
      <c r="B24" s="21">
        <v>43745</v>
      </c>
      <c r="C24" s="22" t="s">
        <v>20</v>
      </c>
      <c r="D24" s="8" t="s">
        <v>212</v>
      </c>
      <c r="E24" s="44" t="s">
        <v>22</v>
      </c>
      <c r="F24" s="25">
        <v>3</v>
      </c>
      <c r="G24" s="11">
        <f>3.6+2.6+2+1+2.4+3.6+2</f>
        <v>17.2</v>
      </c>
      <c r="H24" s="11">
        <f>SUM(F24:G24)</f>
        <v>20.2</v>
      </c>
      <c r="I24" s="24" t="s">
        <v>75</v>
      </c>
      <c r="J24" s="8" t="s">
        <v>100</v>
      </c>
    </row>
    <row r="25" spans="1:10" s="13" customFormat="1" ht="23.25" customHeight="1">
      <c r="A25" s="27">
        <v>43776</v>
      </c>
      <c r="B25" s="27">
        <v>43776</v>
      </c>
      <c r="C25" s="28">
        <v>0.333333333333333</v>
      </c>
      <c r="D25" s="29" t="s">
        <v>98</v>
      </c>
      <c r="E25" s="29" t="s">
        <v>22</v>
      </c>
      <c r="F25" s="10">
        <v>35</v>
      </c>
      <c r="G25" s="31">
        <v>45</v>
      </c>
      <c r="H25" s="33">
        <v>80</v>
      </c>
      <c r="I25" s="53" t="s">
        <v>99</v>
      </c>
      <c r="J25" s="8" t="s">
        <v>100</v>
      </c>
    </row>
    <row r="26" spans="1:10" s="13" customFormat="1" ht="23.25" customHeight="1">
      <c r="A26" s="27">
        <v>43776</v>
      </c>
      <c r="B26" s="27">
        <v>43776</v>
      </c>
      <c r="C26" s="28">
        <v>0.5</v>
      </c>
      <c r="D26" s="29" t="s">
        <v>101</v>
      </c>
      <c r="E26" s="29" t="s">
        <v>22</v>
      </c>
      <c r="F26" s="14">
        <v>8</v>
      </c>
      <c r="G26" s="33">
        <v>45</v>
      </c>
      <c r="H26" s="33">
        <v>53</v>
      </c>
      <c r="I26" s="29" t="s">
        <v>102</v>
      </c>
      <c r="J26" s="8" t="s">
        <v>100</v>
      </c>
    </row>
    <row r="27" spans="1:10" s="13" customFormat="1" ht="23.25" customHeight="1">
      <c r="A27" s="27">
        <v>43777</v>
      </c>
      <c r="B27" s="27">
        <v>43777</v>
      </c>
      <c r="C27" s="28">
        <v>0.416666666666667</v>
      </c>
      <c r="D27" s="29" t="s">
        <v>105</v>
      </c>
      <c r="E27" s="29" t="s">
        <v>22</v>
      </c>
      <c r="F27" s="33">
        <v>32</v>
      </c>
      <c r="G27" s="33">
        <v>37</v>
      </c>
      <c r="H27" s="33">
        <v>69</v>
      </c>
      <c r="I27" s="29" t="s">
        <v>106</v>
      </c>
      <c r="J27" s="8" t="s">
        <v>100</v>
      </c>
    </row>
    <row r="28" spans="1:10" s="13" customFormat="1" ht="23.25" customHeight="1">
      <c r="A28" s="27">
        <v>43777</v>
      </c>
      <c r="B28" s="27">
        <v>43777</v>
      </c>
      <c r="C28" s="28">
        <v>0.479166666666667</v>
      </c>
      <c r="D28" s="29" t="s">
        <v>107</v>
      </c>
      <c r="E28" s="29" t="s">
        <v>22</v>
      </c>
      <c r="F28" s="14">
        <v>10</v>
      </c>
      <c r="G28" s="33">
        <v>31</v>
      </c>
      <c r="H28" s="33">
        <v>41</v>
      </c>
      <c r="I28" s="29" t="s">
        <v>106</v>
      </c>
      <c r="J28" s="8" t="s">
        <v>100</v>
      </c>
    </row>
    <row r="29" spans="1:10" s="13" customFormat="1" ht="23.25" customHeight="1">
      <c r="A29" s="27">
        <v>43777</v>
      </c>
      <c r="B29" s="27">
        <v>43777</v>
      </c>
      <c r="C29" s="28">
        <v>0.375</v>
      </c>
      <c r="D29" s="29" t="s">
        <v>103</v>
      </c>
      <c r="E29" s="29" t="s">
        <v>22</v>
      </c>
      <c r="F29" s="14">
        <v>3</v>
      </c>
      <c r="G29" s="33">
        <v>28</v>
      </c>
      <c r="H29" s="33">
        <v>31</v>
      </c>
      <c r="I29" s="29" t="s">
        <v>104</v>
      </c>
      <c r="J29" s="8" t="s">
        <v>100</v>
      </c>
    </row>
    <row r="30" spans="1:10" s="13" customFormat="1" ht="23.25" customHeight="1">
      <c r="A30" s="27">
        <v>43781</v>
      </c>
      <c r="B30" s="27">
        <v>43781</v>
      </c>
      <c r="C30" s="28">
        <v>0.3125</v>
      </c>
      <c r="D30" s="29" t="s">
        <v>108</v>
      </c>
      <c r="E30" s="29" t="s">
        <v>22</v>
      </c>
      <c r="F30" s="14">
        <v>32</v>
      </c>
      <c r="G30" s="33">
        <v>33</v>
      </c>
      <c r="H30" s="33">
        <v>65</v>
      </c>
      <c r="I30" s="54" t="s">
        <v>109</v>
      </c>
      <c r="J30" s="8" t="s">
        <v>100</v>
      </c>
    </row>
    <row r="31" spans="1:10" s="13" customFormat="1" ht="23.25" customHeight="1">
      <c r="A31" s="27">
        <v>43781</v>
      </c>
      <c r="B31" s="27">
        <v>43781</v>
      </c>
      <c r="C31" s="28">
        <v>0.395833333333333</v>
      </c>
      <c r="D31" s="29" t="s">
        <v>110</v>
      </c>
      <c r="E31" s="29" t="s">
        <v>22</v>
      </c>
      <c r="F31" s="14">
        <v>30</v>
      </c>
      <c r="G31" s="33">
        <v>9</v>
      </c>
      <c r="H31" s="33">
        <v>39</v>
      </c>
      <c r="I31" s="54" t="s">
        <v>109</v>
      </c>
      <c r="J31" s="8" t="s">
        <v>100</v>
      </c>
    </row>
    <row r="32" spans="1:10" s="13" customFormat="1" ht="23.25" customHeight="1">
      <c r="A32" s="27">
        <v>43781</v>
      </c>
      <c r="B32" s="27">
        <v>43781</v>
      </c>
      <c r="C32" s="28">
        <v>0.416666666666667</v>
      </c>
      <c r="D32" s="29" t="s">
        <v>111</v>
      </c>
      <c r="E32" s="29" t="s">
        <v>22</v>
      </c>
      <c r="F32" s="25">
        <v>2</v>
      </c>
      <c r="G32" s="33">
        <v>35</v>
      </c>
      <c r="H32" s="33">
        <v>37</v>
      </c>
      <c r="I32" s="29" t="s">
        <v>75</v>
      </c>
      <c r="J32" s="8" t="s">
        <v>100</v>
      </c>
    </row>
    <row r="33" spans="1:10" s="13" customFormat="1" ht="23.25" customHeight="1">
      <c r="A33" s="27">
        <v>43781</v>
      </c>
      <c r="B33" s="27">
        <v>43781</v>
      </c>
      <c r="C33" s="28">
        <v>0.4375</v>
      </c>
      <c r="D33" s="29" t="s">
        <v>112</v>
      </c>
      <c r="E33" s="29" t="s">
        <v>22</v>
      </c>
      <c r="F33" s="25">
        <v>2</v>
      </c>
      <c r="G33" s="33">
        <v>34</v>
      </c>
      <c r="H33" s="33">
        <v>36</v>
      </c>
      <c r="I33" s="29" t="s">
        <v>75</v>
      </c>
      <c r="J33" s="8" t="s">
        <v>100</v>
      </c>
    </row>
    <row r="34" spans="1:10" s="13" customFormat="1" ht="23.25" customHeight="1">
      <c r="A34" s="27">
        <v>43782</v>
      </c>
      <c r="B34" s="27">
        <v>43782</v>
      </c>
      <c r="C34" s="28">
        <v>0.395833333333333</v>
      </c>
      <c r="D34" s="29" t="s">
        <v>113</v>
      </c>
      <c r="E34" s="29" t="s">
        <v>22</v>
      </c>
      <c r="F34" s="26">
        <v>30</v>
      </c>
      <c r="G34" s="33">
        <v>45</v>
      </c>
      <c r="H34" s="33">
        <v>75</v>
      </c>
      <c r="I34" s="29" t="s">
        <v>114</v>
      </c>
      <c r="J34" s="8" t="s">
        <v>100</v>
      </c>
    </row>
    <row r="35" spans="1:10" s="13" customFormat="1" ht="23.25" customHeight="1">
      <c r="A35" s="35">
        <v>43782</v>
      </c>
      <c r="B35" s="35">
        <v>43782</v>
      </c>
      <c r="C35" s="36">
        <v>0.479166666666667</v>
      </c>
      <c r="D35" s="37" t="s">
        <v>117</v>
      </c>
      <c r="E35" s="37" t="s">
        <v>22</v>
      </c>
      <c r="F35" s="26">
        <v>30</v>
      </c>
      <c r="G35" s="39">
        <v>45</v>
      </c>
      <c r="H35" s="33">
        <v>75</v>
      </c>
      <c r="I35" s="37" t="s">
        <v>118</v>
      </c>
      <c r="J35" s="8" t="s">
        <v>100</v>
      </c>
    </row>
    <row r="36" spans="1:10" s="13" customFormat="1" ht="23.25" customHeight="1">
      <c r="A36" s="27">
        <v>43782</v>
      </c>
      <c r="B36" s="27">
        <v>43782</v>
      </c>
      <c r="C36" s="28">
        <v>0.375</v>
      </c>
      <c r="D36" s="29" t="s">
        <v>115</v>
      </c>
      <c r="E36" s="29" t="s">
        <v>22</v>
      </c>
      <c r="F36" s="26">
        <v>30</v>
      </c>
      <c r="G36" s="33">
        <v>42</v>
      </c>
      <c r="H36" s="33">
        <v>72</v>
      </c>
      <c r="I36" s="29" t="s">
        <v>114</v>
      </c>
      <c r="J36" s="8" t="s">
        <v>100</v>
      </c>
    </row>
    <row r="37" spans="1:10" s="13" customFormat="1" ht="23.25" customHeight="1">
      <c r="A37" s="27">
        <v>43782</v>
      </c>
      <c r="B37" s="27">
        <v>43782</v>
      </c>
      <c r="C37" s="28">
        <v>0.333333333333333</v>
      </c>
      <c r="D37" s="29" t="s">
        <v>116</v>
      </c>
      <c r="E37" s="29" t="s">
        <v>22</v>
      </c>
      <c r="F37" s="26">
        <v>30</v>
      </c>
      <c r="G37" s="33">
        <v>40</v>
      </c>
      <c r="H37" s="33">
        <v>70</v>
      </c>
      <c r="I37" s="29" t="s">
        <v>114</v>
      </c>
      <c r="J37" s="8" t="s">
        <v>100</v>
      </c>
    </row>
    <row r="38" spans="1:10" s="13" customFormat="1" ht="23.25" customHeight="1">
      <c r="A38" s="27">
        <v>43782</v>
      </c>
      <c r="B38" s="27">
        <v>43782</v>
      </c>
      <c r="C38" s="28">
        <v>0.5</v>
      </c>
      <c r="D38" s="29" t="s">
        <v>119</v>
      </c>
      <c r="E38" s="29" t="s">
        <v>22</v>
      </c>
      <c r="F38" s="26">
        <v>30</v>
      </c>
      <c r="G38" s="33">
        <v>33</v>
      </c>
      <c r="H38" s="33">
        <v>63</v>
      </c>
      <c r="I38" s="29" t="s">
        <v>118</v>
      </c>
      <c r="J38" s="8" t="s">
        <v>100</v>
      </c>
    </row>
    <row r="39" spans="1:10" s="13" customFormat="1" ht="23.25" customHeight="1">
      <c r="A39" s="27">
        <v>43857</v>
      </c>
      <c r="B39" s="27">
        <v>43857</v>
      </c>
      <c r="C39" s="28">
        <v>0.583333333333333</v>
      </c>
      <c r="D39" s="45" t="s">
        <v>167</v>
      </c>
      <c r="E39" s="30" t="s">
        <v>22</v>
      </c>
      <c r="F39" s="14">
        <v>8</v>
      </c>
      <c r="G39" s="46">
        <v>39</v>
      </c>
      <c r="H39" s="46">
        <f>F39+G39</f>
        <v>47</v>
      </c>
      <c r="I39" s="30" t="s">
        <v>45</v>
      </c>
      <c r="J39" s="8" t="s">
        <v>100</v>
      </c>
    </row>
    <row r="40" spans="1:10" s="13" customFormat="1" ht="23.25" customHeight="1">
      <c r="A40" s="27">
        <v>43858</v>
      </c>
      <c r="B40" s="27">
        <v>43858</v>
      </c>
      <c r="C40" s="28">
        <v>0.3125</v>
      </c>
      <c r="D40" s="45" t="s">
        <v>172</v>
      </c>
      <c r="E40" s="30" t="s">
        <v>22</v>
      </c>
      <c r="F40" s="14">
        <v>7</v>
      </c>
      <c r="G40" s="46">
        <v>45</v>
      </c>
      <c r="H40" s="46">
        <f>F40+G40</f>
        <v>52</v>
      </c>
      <c r="I40" s="30" t="s">
        <v>45</v>
      </c>
      <c r="J40" s="8" t="s">
        <v>100</v>
      </c>
    </row>
    <row r="41" spans="1:10" s="13" customFormat="1" ht="23.25" customHeight="1">
      <c r="A41" s="27">
        <v>43858</v>
      </c>
      <c r="B41" s="27">
        <v>43858</v>
      </c>
      <c r="C41" s="28">
        <v>0.354166666666667</v>
      </c>
      <c r="D41" s="45" t="s">
        <v>174</v>
      </c>
      <c r="E41" s="30" t="s">
        <v>22</v>
      </c>
      <c r="F41" s="14">
        <v>7</v>
      </c>
      <c r="G41" s="46">
        <v>45</v>
      </c>
      <c r="H41" s="46">
        <f>F41+G41</f>
        <v>52</v>
      </c>
      <c r="I41" s="30" t="s">
        <v>45</v>
      </c>
      <c r="J41" s="8" t="s">
        <v>100</v>
      </c>
    </row>
    <row r="42" spans="1:10" s="13" customFormat="1" ht="23.25" customHeight="1">
      <c r="A42" s="27">
        <v>43858</v>
      </c>
      <c r="B42" s="27">
        <v>43858</v>
      </c>
      <c r="C42" s="28">
        <v>0.604166666666667</v>
      </c>
      <c r="D42" s="45" t="s">
        <v>183</v>
      </c>
      <c r="E42" s="30" t="s">
        <v>22</v>
      </c>
      <c r="F42" s="14">
        <v>5</v>
      </c>
      <c r="G42" s="46">
        <v>43</v>
      </c>
      <c r="H42" s="46">
        <f>F42+G42</f>
        <v>48</v>
      </c>
      <c r="I42" s="30" t="s">
        <v>45</v>
      </c>
      <c r="J42" s="8" t="s">
        <v>100</v>
      </c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048576" ht="12.8"/>
  </sheetData>
  <printOptions/>
  <pageMargins left="0.511805555555555" right="0.511805555555555" top="0.7875" bottom="0.7875" header="0.511805555555555" footer="0.511805555555555"/>
  <pageSetup horizontalDpi="300" verticalDpi="300" orientation="landscape" paperSize="9" scale="55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6" sqref="D26"/>
    </sheetView>
  </sheetViews>
  <sheetFormatPr defaultColWidth="9.33203125" defaultRowHeight="12.75"/>
  <cols>
    <col min="1" max="1" width="14.83203125" style="0" customWidth="1"/>
    <col min="2" max="2" width="23" style="0" customWidth="1"/>
    <col min="3" max="3" width="11.33203125" style="0" customWidth="1"/>
    <col min="4" max="4" width="59.83203125" style="0" customWidth="1"/>
    <col min="5" max="5" width="20.33203125" style="0" customWidth="1"/>
    <col min="6" max="6" width="14.83203125" style="0" customWidth="1"/>
    <col min="7" max="7" width="13.83203125" style="0" customWidth="1"/>
    <col min="8" max="8" width="42.66015625" style="0" customWidth="1"/>
    <col min="9" max="9" width="20.66015625" style="0" customWidth="1"/>
    <col min="10" max="1025" width="8.66015625" style="0" customWidth="1"/>
  </cols>
  <sheetData>
    <row r="1" spans="1:9" s="55" customFormat="1" ht="84.7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</row>
    <row r="2" spans="1:9" ht="23.25" customHeight="1">
      <c r="A2" s="56">
        <v>43738</v>
      </c>
      <c r="B2" s="56">
        <v>43741</v>
      </c>
      <c r="C2" s="57" t="s">
        <v>10</v>
      </c>
      <c r="D2" s="58" t="s">
        <v>11</v>
      </c>
      <c r="E2" s="59" t="s">
        <v>12</v>
      </c>
      <c r="F2" s="60">
        <v>45</v>
      </c>
      <c r="G2" s="61">
        <v>0</v>
      </c>
      <c r="H2" s="58" t="s">
        <v>13</v>
      </c>
      <c r="I2" s="58" t="s">
        <v>14</v>
      </c>
    </row>
    <row r="3" spans="1:9" ht="23.45" customHeight="1">
      <c r="A3" s="56">
        <v>43738</v>
      </c>
      <c r="B3" s="56">
        <v>43741</v>
      </c>
      <c r="C3" s="57" t="s">
        <v>10</v>
      </c>
      <c r="D3" s="58" t="s">
        <v>17</v>
      </c>
      <c r="E3" s="59" t="s">
        <v>12</v>
      </c>
      <c r="F3" s="60">
        <v>45</v>
      </c>
      <c r="G3" s="61">
        <v>0</v>
      </c>
      <c r="H3" s="58" t="s">
        <v>13</v>
      </c>
      <c r="I3" s="58" t="s">
        <v>14</v>
      </c>
    </row>
    <row r="4" spans="1:9" ht="23.45" customHeight="1">
      <c r="A4" s="56">
        <v>43738</v>
      </c>
      <c r="B4" s="56">
        <v>43741</v>
      </c>
      <c r="C4" s="57" t="s">
        <v>10</v>
      </c>
      <c r="D4" s="58" t="s">
        <v>18</v>
      </c>
      <c r="E4" s="59" t="s">
        <v>12</v>
      </c>
      <c r="F4" s="60">
        <v>40</v>
      </c>
      <c r="G4" s="61">
        <v>0</v>
      </c>
      <c r="H4" s="58" t="s">
        <v>13</v>
      </c>
      <c r="I4" s="58" t="s">
        <v>14</v>
      </c>
    </row>
    <row r="5" spans="1:9" ht="23.45" customHeight="1">
      <c r="A5" s="56">
        <v>43738</v>
      </c>
      <c r="B5" s="56">
        <v>43741</v>
      </c>
      <c r="C5" s="57" t="s">
        <v>10</v>
      </c>
      <c r="D5" s="58" t="s">
        <v>19</v>
      </c>
      <c r="E5" s="59" t="s">
        <v>12</v>
      </c>
      <c r="F5" s="60">
        <v>40</v>
      </c>
      <c r="G5" s="61">
        <v>0</v>
      </c>
      <c r="H5" s="58" t="s">
        <v>13</v>
      </c>
      <c r="I5" s="58" t="s">
        <v>14</v>
      </c>
    </row>
    <row r="6" spans="1:9" ht="23.25" customHeight="1">
      <c r="A6" s="56">
        <v>43738</v>
      </c>
      <c r="B6" s="56">
        <v>43741</v>
      </c>
      <c r="C6" s="57" t="s">
        <v>28</v>
      </c>
      <c r="D6" s="58" t="s">
        <v>34</v>
      </c>
      <c r="E6" s="59" t="s">
        <v>12</v>
      </c>
      <c r="F6" s="62">
        <v>30</v>
      </c>
      <c r="G6" s="61">
        <v>0</v>
      </c>
      <c r="H6" s="58" t="s">
        <v>30</v>
      </c>
      <c r="I6" s="58" t="s">
        <v>14</v>
      </c>
    </row>
    <row r="7" spans="1:9" ht="23.45" customHeight="1">
      <c r="A7" s="56">
        <v>43738</v>
      </c>
      <c r="B7" s="56">
        <v>43741</v>
      </c>
      <c r="C7" s="57" t="s">
        <v>20</v>
      </c>
      <c r="D7" s="58" t="s">
        <v>24</v>
      </c>
      <c r="E7" s="59" t="s">
        <v>12</v>
      </c>
      <c r="F7" s="62">
        <v>24</v>
      </c>
      <c r="G7" s="61">
        <v>0</v>
      </c>
      <c r="H7" s="58" t="s">
        <v>23</v>
      </c>
      <c r="I7" s="58" t="s">
        <v>14</v>
      </c>
    </row>
    <row r="8" spans="1:9" ht="23.45" customHeight="1">
      <c r="A8" s="56">
        <v>43738</v>
      </c>
      <c r="B8" s="56">
        <v>43741</v>
      </c>
      <c r="C8" s="57" t="s">
        <v>35</v>
      </c>
      <c r="D8" s="58" t="s">
        <v>40</v>
      </c>
      <c r="E8" s="59" t="s">
        <v>12</v>
      </c>
      <c r="F8" s="62">
        <v>18</v>
      </c>
      <c r="G8" s="61">
        <v>0</v>
      </c>
      <c r="H8" s="58" t="s">
        <v>38</v>
      </c>
      <c r="I8" s="58" t="s">
        <v>14</v>
      </c>
    </row>
    <row r="9" spans="1:9" ht="23.45" customHeight="1">
      <c r="A9" s="56">
        <v>43738</v>
      </c>
      <c r="B9" s="56">
        <v>43742</v>
      </c>
      <c r="C9" s="57" t="s">
        <v>43</v>
      </c>
      <c r="D9" s="58" t="s">
        <v>46</v>
      </c>
      <c r="E9" s="59" t="s">
        <v>12</v>
      </c>
      <c r="F9" s="62">
        <v>17</v>
      </c>
      <c r="G9" s="61">
        <v>0</v>
      </c>
      <c r="H9" s="58" t="s">
        <v>45</v>
      </c>
      <c r="I9" s="58" t="s">
        <v>14</v>
      </c>
    </row>
    <row r="10" spans="1:9" ht="23.25" customHeight="1">
      <c r="A10" s="56">
        <v>43738</v>
      </c>
      <c r="B10" s="56">
        <v>43742</v>
      </c>
      <c r="C10" s="57" t="s">
        <v>51</v>
      </c>
      <c r="D10" s="58" t="s">
        <v>52</v>
      </c>
      <c r="E10" s="59" t="s">
        <v>12</v>
      </c>
      <c r="F10" s="62">
        <v>15</v>
      </c>
      <c r="G10" s="61">
        <v>0</v>
      </c>
      <c r="H10" s="58" t="s">
        <v>53</v>
      </c>
      <c r="I10" s="58" t="s">
        <v>14</v>
      </c>
    </row>
    <row r="11" spans="1:9" ht="23.45" customHeight="1">
      <c r="A11" s="56">
        <v>43740</v>
      </c>
      <c r="B11" s="56">
        <v>43742</v>
      </c>
      <c r="C11" s="57" t="s">
        <v>65</v>
      </c>
      <c r="D11" s="58" t="s">
        <v>68</v>
      </c>
      <c r="E11" s="59" t="s">
        <v>12</v>
      </c>
      <c r="F11" s="62">
        <v>44</v>
      </c>
      <c r="G11" s="61">
        <v>0</v>
      </c>
      <c r="H11" s="58" t="s">
        <v>69</v>
      </c>
      <c r="I11" s="58" t="s">
        <v>14</v>
      </c>
    </row>
    <row r="12" spans="1:9" ht="23.45" customHeight="1">
      <c r="A12" s="56">
        <v>43740</v>
      </c>
      <c r="B12" s="56">
        <v>43745</v>
      </c>
      <c r="C12" s="57" t="s">
        <v>35</v>
      </c>
      <c r="D12" s="58" t="s">
        <v>95</v>
      </c>
      <c r="E12" s="59" t="s">
        <v>12</v>
      </c>
      <c r="F12" s="63">
        <v>40</v>
      </c>
      <c r="G12" s="61">
        <v>0</v>
      </c>
      <c r="H12" s="58" t="s">
        <v>93</v>
      </c>
      <c r="I12" s="58" t="s">
        <v>14</v>
      </c>
    </row>
    <row r="13" spans="1:9" ht="23.45" customHeight="1">
      <c r="A13" s="56">
        <v>43740</v>
      </c>
      <c r="B13" s="56">
        <v>43745</v>
      </c>
      <c r="C13" s="57" t="s">
        <v>35</v>
      </c>
      <c r="D13" s="58" t="s">
        <v>97</v>
      </c>
      <c r="E13" s="59" t="s">
        <v>12</v>
      </c>
      <c r="F13" s="63">
        <v>37</v>
      </c>
      <c r="G13" s="61">
        <v>0</v>
      </c>
      <c r="H13" s="58" t="s">
        <v>93</v>
      </c>
      <c r="I13" s="58" t="s">
        <v>14</v>
      </c>
    </row>
    <row r="14" spans="1:9" ht="23.45" customHeight="1">
      <c r="A14" s="56">
        <v>43740</v>
      </c>
      <c r="B14" s="56">
        <v>43742</v>
      </c>
      <c r="C14" s="57" t="s">
        <v>65</v>
      </c>
      <c r="D14" s="58" t="s">
        <v>71</v>
      </c>
      <c r="E14" s="59" t="s">
        <v>12</v>
      </c>
      <c r="F14" s="62">
        <v>35</v>
      </c>
      <c r="G14" s="61">
        <v>0</v>
      </c>
      <c r="H14" s="58" t="s">
        <v>69</v>
      </c>
      <c r="I14" s="58" t="s">
        <v>14</v>
      </c>
    </row>
    <row r="15" spans="1:9" ht="23.45" customHeight="1">
      <c r="A15" s="56">
        <v>43740</v>
      </c>
      <c r="B15" s="56">
        <v>43742</v>
      </c>
      <c r="C15" s="57" t="s">
        <v>65</v>
      </c>
      <c r="D15" s="58" t="s">
        <v>72</v>
      </c>
      <c r="E15" s="59" t="s">
        <v>12</v>
      </c>
      <c r="F15" s="62">
        <v>35</v>
      </c>
      <c r="G15" s="61">
        <v>0</v>
      </c>
      <c r="H15" s="58" t="s">
        <v>69</v>
      </c>
      <c r="I15" s="58" t="s">
        <v>14</v>
      </c>
    </row>
    <row r="16" spans="1:9" ht="23.25" customHeight="1">
      <c r="A16" s="56">
        <v>43740</v>
      </c>
      <c r="B16" s="56">
        <v>43745</v>
      </c>
      <c r="C16" s="57" t="s">
        <v>10</v>
      </c>
      <c r="D16" s="58" t="s">
        <v>73</v>
      </c>
      <c r="E16" s="59" t="s">
        <v>12</v>
      </c>
      <c r="F16" s="62">
        <v>35</v>
      </c>
      <c r="G16" s="61">
        <v>0</v>
      </c>
      <c r="H16" s="58" t="s">
        <v>69</v>
      </c>
      <c r="I16" s="58" t="s">
        <v>14</v>
      </c>
    </row>
    <row r="17" spans="1:9" ht="23.25" customHeight="1">
      <c r="A17" s="56">
        <v>43740</v>
      </c>
      <c r="B17" s="56">
        <v>43745</v>
      </c>
      <c r="C17" s="57" t="s">
        <v>28</v>
      </c>
      <c r="D17" s="58" t="s">
        <v>90</v>
      </c>
      <c r="E17" s="59" t="s">
        <v>12</v>
      </c>
      <c r="F17" s="63">
        <v>32</v>
      </c>
      <c r="G17" s="61">
        <v>0</v>
      </c>
      <c r="H17" s="58" t="s">
        <v>87</v>
      </c>
      <c r="I17" s="58" t="s">
        <v>14</v>
      </c>
    </row>
    <row r="18" spans="1:9" ht="23.25" customHeight="1">
      <c r="A18" s="56">
        <v>43740</v>
      </c>
      <c r="B18" s="56">
        <v>43745</v>
      </c>
      <c r="C18" s="57" t="s">
        <v>35</v>
      </c>
      <c r="D18" s="58" t="s">
        <v>91</v>
      </c>
      <c r="E18" s="59" t="s">
        <v>12</v>
      </c>
      <c r="F18" s="63">
        <v>32</v>
      </c>
      <c r="G18" s="61">
        <v>0</v>
      </c>
      <c r="H18" s="58" t="s">
        <v>87</v>
      </c>
      <c r="I18" s="58" t="s">
        <v>14</v>
      </c>
    </row>
    <row r="19" spans="1:9" ht="23.85">
      <c r="A19" s="64">
        <v>43780</v>
      </c>
      <c r="B19" s="64">
        <v>43780</v>
      </c>
      <c r="C19" s="65">
        <v>0.4375</v>
      </c>
      <c r="D19" s="66" t="s">
        <v>120</v>
      </c>
      <c r="E19" s="67" t="s">
        <v>12</v>
      </c>
      <c r="F19" s="62">
        <v>3</v>
      </c>
      <c r="G19" s="68">
        <v>0</v>
      </c>
      <c r="H19" s="69" t="s">
        <v>121</v>
      </c>
      <c r="I19" s="58" t="s">
        <v>14</v>
      </c>
    </row>
  </sheetData>
  <printOptions/>
  <pageMargins left="0.511805555555555" right="0.511805555555555" top="0.7875" bottom="0.7875" header="0.511805555555555" footer="0.511805555555555"/>
  <pageSetup horizontalDpi="300" verticalDpi="300" orientation="landscape" paperSize="9" scale="69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D79" sqref="D79"/>
    </sheetView>
  </sheetViews>
  <sheetFormatPr defaultColWidth="9.33203125" defaultRowHeight="12.75"/>
  <cols>
    <col min="1" max="1" width="15.33203125" style="0" customWidth="1"/>
    <col min="2" max="2" width="23" style="0" customWidth="1"/>
    <col min="3" max="3" width="8.83203125" style="0" customWidth="1"/>
    <col min="4" max="4" width="51.33203125" style="0" customWidth="1"/>
    <col min="5" max="5" width="21.16015625" style="0" customWidth="1"/>
    <col min="6" max="6" width="13.16015625" style="0" customWidth="1"/>
    <col min="7" max="7" width="15.83203125" style="0" customWidth="1"/>
    <col min="8" max="8" width="38" style="0" customWidth="1"/>
    <col min="9" max="9" width="24.5" style="0" customWidth="1"/>
    <col min="10" max="1025" width="8.66015625" style="0" customWidth="1"/>
  </cols>
  <sheetData>
    <row r="1" spans="1:9" s="5" customFormat="1" ht="73.5" customHeight="1">
      <c r="A1" s="3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</row>
    <row r="2" spans="1:9" s="73" customFormat="1" ht="24" customHeight="1">
      <c r="A2" s="56">
        <v>43738</v>
      </c>
      <c r="B2" s="56">
        <v>43741</v>
      </c>
      <c r="C2" s="57" t="s">
        <v>10</v>
      </c>
      <c r="D2" s="58" t="s">
        <v>15</v>
      </c>
      <c r="E2" s="70" t="s">
        <v>16</v>
      </c>
      <c r="F2" s="71">
        <v>45</v>
      </c>
      <c r="G2" s="72">
        <v>0</v>
      </c>
      <c r="H2" s="58" t="s">
        <v>13</v>
      </c>
      <c r="I2" s="58" t="s">
        <v>14</v>
      </c>
    </row>
    <row r="3" spans="1:9" s="73" customFormat="1" ht="24" customHeight="1">
      <c r="A3" s="56">
        <v>43738</v>
      </c>
      <c r="B3" s="56">
        <v>43741</v>
      </c>
      <c r="C3" s="57" t="s">
        <v>28</v>
      </c>
      <c r="D3" s="58" t="s">
        <v>29</v>
      </c>
      <c r="E3" s="70" t="s">
        <v>16</v>
      </c>
      <c r="F3" s="74">
        <v>33</v>
      </c>
      <c r="G3" s="72">
        <v>0</v>
      </c>
      <c r="H3" s="58" t="s">
        <v>30</v>
      </c>
      <c r="I3" s="58" t="s">
        <v>14</v>
      </c>
    </row>
    <row r="4" spans="1:9" s="73" customFormat="1" ht="24" customHeight="1">
      <c r="A4" s="56">
        <v>43738</v>
      </c>
      <c r="B4" s="56">
        <v>43741</v>
      </c>
      <c r="C4" s="57" t="s">
        <v>28</v>
      </c>
      <c r="D4" s="58" t="s">
        <v>31</v>
      </c>
      <c r="E4" s="70" t="s">
        <v>16</v>
      </c>
      <c r="F4" s="74">
        <v>30</v>
      </c>
      <c r="G4" s="72">
        <v>0</v>
      </c>
      <c r="H4" s="58" t="s">
        <v>30</v>
      </c>
      <c r="I4" s="58" t="s">
        <v>14</v>
      </c>
    </row>
    <row r="5" spans="1:9" s="73" customFormat="1" ht="24" customHeight="1">
      <c r="A5" s="56">
        <v>43738</v>
      </c>
      <c r="B5" s="56">
        <v>43741</v>
      </c>
      <c r="C5" s="57" t="s">
        <v>35</v>
      </c>
      <c r="D5" s="58" t="s">
        <v>41</v>
      </c>
      <c r="E5" s="70" t="s">
        <v>16</v>
      </c>
      <c r="F5" s="74">
        <v>16</v>
      </c>
      <c r="G5" s="72">
        <v>0</v>
      </c>
      <c r="H5" s="58" t="s">
        <v>38</v>
      </c>
      <c r="I5" s="58" t="s">
        <v>14</v>
      </c>
    </row>
    <row r="6" spans="1:9" s="73" customFormat="1" ht="24" customHeight="1">
      <c r="A6" s="56">
        <v>43738</v>
      </c>
      <c r="B6" s="56">
        <v>43742</v>
      </c>
      <c r="C6" s="57" t="s">
        <v>43</v>
      </c>
      <c r="D6" s="58" t="s">
        <v>47</v>
      </c>
      <c r="E6" s="70" t="s">
        <v>16</v>
      </c>
      <c r="F6" s="74">
        <v>16</v>
      </c>
      <c r="G6" s="72">
        <v>0</v>
      </c>
      <c r="H6" s="58" t="s">
        <v>45</v>
      </c>
      <c r="I6" s="58" t="s">
        <v>14</v>
      </c>
    </row>
    <row r="7" spans="1:9" s="73" customFormat="1" ht="24" customHeight="1">
      <c r="A7" s="56">
        <v>43738</v>
      </c>
      <c r="B7" s="56">
        <v>43741</v>
      </c>
      <c r="C7" s="57" t="s">
        <v>20</v>
      </c>
      <c r="D7" s="58" t="s">
        <v>27</v>
      </c>
      <c r="E7" s="70" t="s">
        <v>16</v>
      </c>
      <c r="F7" s="74">
        <v>15</v>
      </c>
      <c r="G7" s="72">
        <v>0</v>
      </c>
      <c r="H7" s="58" t="s">
        <v>23</v>
      </c>
      <c r="I7" s="58" t="s">
        <v>14</v>
      </c>
    </row>
    <row r="8" spans="1:9" s="73" customFormat="1" ht="24" customHeight="1">
      <c r="A8" s="56">
        <v>43738</v>
      </c>
      <c r="B8" s="56">
        <v>43742</v>
      </c>
      <c r="C8" s="57" t="s">
        <v>43</v>
      </c>
      <c r="D8" s="58" t="s">
        <v>48</v>
      </c>
      <c r="E8" s="70" t="s">
        <v>16</v>
      </c>
      <c r="F8" s="74">
        <v>15</v>
      </c>
      <c r="G8" s="72">
        <v>0</v>
      </c>
      <c r="H8" s="58" t="s">
        <v>45</v>
      </c>
      <c r="I8" s="58" t="s">
        <v>14</v>
      </c>
    </row>
    <row r="9" spans="1:9" s="73" customFormat="1" ht="24" customHeight="1">
      <c r="A9" s="75">
        <v>43738</v>
      </c>
      <c r="B9" s="75">
        <v>43742</v>
      </c>
      <c r="C9" s="76" t="s">
        <v>51</v>
      </c>
      <c r="D9" s="58" t="s">
        <v>54</v>
      </c>
      <c r="E9" s="70" t="s">
        <v>16</v>
      </c>
      <c r="F9" s="74">
        <v>12</v>
      </c>
      <c r="G9" s="72">
        <v>0</v>
      </c>
      <c r="H9" s="77" t="s">
        <v>53</v>
      </c>
      <c r="I9" s="77" t="s">
        <v>14</v>
      </c>
    </row>
    <row r="10" spans="1:9" s="73" customFormat="1" ht="24" customHeight="1">
      <c r="A10" s="56">
        <v>43738</v>
      </c>
      <c r="B10" s="56">
        <v>43741</v>
      </c>
      <c r="C10" s="57" t="s">
        <v>35</v>
      </c>
      <c r="D10" s="58" t="s">
        <v>42</v>
      </c>
      <c r="E10" s="70" t="s">
        <v>16</v>
      </c>
      <c r="F10" s="74">
        <v>10</v>
      </c>
      <c r="G10" s="72">
        <v>0</v>
      </c>
      <c r="H10" s="58" t="s">
        <v>38</v>
      </c>
      <c r="I10" s="58" t="s">
        <v>14</v>
      </c>
    </row>
    <row r="11" spans="1:9" s="73" customFormat="1" ht="24" customHeight="1">
      <c r="A11" s="56">
        <v>43738</v>
      </c>
      <c r="B11" s="56">
        <v>43742</v>
      </c>
      <c r="C11" s="57" t="s">
        <v>51</v>
      </c>
      <c r="D11" s="58" t="s">
        <v>55</v>
      </c>
      <c r="E11" s="70" t="s">
        <v>16</v>
      </c>
      <c r="F11" s="74">
        <v>4</v>
      </c>
      <c r="G11" s="72">
        <v>0</v>
      </c>
      <c r="H11" s="58" t="s">
        <v>53</v>
      </c>
      <c r="I11" s="58" t="s">
        <v>14</v>
      </c>
    </row>
    <row r="12" spans="1:9" s="73" customFormat="1" ht="24" customHeight="1">
      <c r="A12" s="78">
        <v>43738</v>
      </c>
      <c r="B12" s="78">
        <v>43742</v>
      </c>
      <c r="C12" s="79" t="s">
        <v>51</v>
      </c>
      <c r="D12" s="80" t="s">
        <v>56</v>
      </c>
      <c r="E12" s="70" t="s">
        <v>16</v>
      </c>
      <c r="F12" s="74">
        <v>3</v>
      </c>
      <c r="G12" s="81">
        <v>0</v>
      </c>
      <c r="H12" s="80" t="s">
        <v>53</v>
      </c>
      <c r="I12" s="80" t="s">
        <v>14</v>
      </c>
    </row>
    <row r="13" spans="1:9" s="73" customFormat="1" ht="24" customHeight="1">
      <c r="A13" s="56">
        <v>43738</v>
      </c>
      <c r="B13" s="56">
        <v>43742</v>
      </c>
      <c r="C13" s="57" t="s">
        <v>51</v>
      </c>
      <c r="D13" s="58" t="s">
        <v>57</v>
      </c>
      <c r="E13" s="70" t="s">
        <v>16</v>
      </c>
      <c r="F13" s="74">
        <v>3</v>
      </c>
      <c r="G13" s="72">
        <v>0</v>
      </c>
      <c r="H13" s="58" t="s">
        <v>53</v>
      </c>
      <c r="I13" s="58" t="s">
        <v>14</v>
      </c>
    </row>
    <row r="14" spans="1:9" s="73" customFormat="1" ht="24" customHeight="1">
      <c r="A14" s="56">
        <v>43740</v>
      </c>
      <c r="B14" s="56">
        <v>43745</v>
      </c>
      <c r="C14" s="57" t="s">
        <v>28</v>
      </c>
      <c r="D14" s="58" t="s">
        <v>85</v>
      </c>
      <c r="E14" s="70" t="s">
        <v>16</v>
      </c>
      <c r="F14" s="82">
        <v>13</v>
      </c>
      <c r="G14" s="72">
        <v>0</v>
      </c>
      <c r="H14" s="58" t="s">
        <v>81</v>
      </c>
      <c r="I14" s="58" t="s">
        <v>14</v>
      </c>
    </row>
    <row r="15" spans="1:9" s="73" customFormat="1" ht="24" customHeight="1">
      <c r="A15" s="56">
        <v>43740</v>
      </c>
      <c r="B15" s="56">
        <v>43745</v>
      </c>
      <c r="C15" s="57" t="s">
        <v>10</v>
      </c>
      <c r="D15" s="58" t="s">
        <v>77</v>
      </c>
      <c r="E15" s="70" t="s">
        <v>16</v>
      </c>
      <c r="F15" s="83">
        <v>6</v>
      </c>
      <c r="G15" s="72">
        <v>0</v>
      </c>
      <c r="H15" s="58" t="s">
        <v>75</v>
      </c>
      <c r="I15" s="58" t="s">
        <v>14</v>
      </c>
    </row>
    <row r="16" spans="1:9" s="73" customFormat="1" ht="24" customHeight="1">
      <c r="A16" s="56">
        <v>43740</v>
      </c>
      <c r="B16" s="56">
        <v>43745</v>
      </c>
      <c r="C16" s="57" t="s">
        <v>10</v>
      </c>
      <c r="D16" s="58" t="s">
        <v>78</v>
      </c>
      <c r="E16" s="70" t="s">
        <v>16</v>
      </c>
      <c r="F16" s="83">
        <v>5</v>
      </c>
      <c r="G16" s="72">
        <v>0</v>
      </c>
      <c r="H16" s="58" t="s">
        <v>75</v>
      </c>
      <c r="I16" s="58" t="s">
        <v>14</v>
      </c>
    </row>
    <row r="17" spans="1:9" s="73" customFormat="1" ht="24" customHeight="1">
      <c r="A17" s="56">
        <v>43740</v>
      </c>
      <c r="B17" s="56">
        <v>43742</v>
      </c>
      <c r="C17" s="57" t="s">
        <v>58</v>
      </c>
      <c r="D17" s="58" t="s">
        <v>62</v>
      </c>
      <c r="E17" s="70" t="s">
        <v>16</v>
      </c>
      <c r="F17" s="74">
        <v>4</v>
      </c>
      <c r="G17" s="72">
        <v>0</v>
      </c>
      <c r="H17" s="58" t="s">
        <v>60</v>
      </c>
      <c r="I17" s="58" t="s">
        <v>14</v>
      </c>
    </row>
    <row r="18" spans="1:9" s="73" customFormat="1" ht="24" customHeight="1">
      <c r="A18" s="56">
        <v>43740</v>
      </c>
      <c r="B18" s="56">
        <v>43742</v>
      </c>
      <c r="C18" s="57" t="s">
        <v>65</v>
      </c>
      <c r="D18" s="58" t="s">
        <v>66</v>
      </c>
      <c r="E18" s="70" t="s">
        <v>16</v>
      </c>
      <c r="F18" s="74">
        <v>2</v>
      </c>
      <c r="G18" s="72">
        <v>0</v>
      </c>
      <c r="H18" s="58" t="s">
        <v>67</v>
      </c>
      <c r="I18" s="58" t="s">
        <v>14</v>
      </c>
    </row>
    <row r="19" spans="1:9" s="73" customFormat="1" ht="24" customHeight="1">
      <c r="A19" s="56">
        <v>43740</v>
      </c>
      <c r="B19" s="56">
        <v>43742</v>
      </c>
      <c r="C19" s="57" t="s">
        <v>58</v>
      </c>
      <c r="D19" s="58" t="s">
        <v>64</v>
      </c>
      <c r="E19" s="70" t="s">
        <v>16</v>
      </c>
      <c r="F19" s="74">
        <v>1</v>
      </c>
      <c r="G19" s="72">
        <v>0</v>
      </c>
      <c r="H19" s="58" t="s">
        <v>60</v>
      </c>
      <c r="I19" s="58" t="s">
        <v>14</v>
      </c>
    </row>
    <row r="20" spans="1:9" s="73" customFormat="1" ht="24" customHeight="1">
      <c r="A20" s="64">
        <v>43776</v>
      </c>
      <c r="B20" s="64">
        <v>43776</v>
      </c>
      <c r="C20" s="65">
        <v>0.3125</v>
      </c>
      <c r="D20" s="84" t="s">
        <v>122</v>
      </c>
      <c r="E20" s="85" t="s">
        <v>16</v>
      </c>
      <c r="F20" s="71">
        <v>37</v>
      </c>
      <c r="G20" s="85">
        <v>0</v>
      </c>
      <c r="H20" s="86" t="s">
        <v>99</v>
      </c>
      <c r="I20" s="57" t="s">
        <v>14</v>
      </c>
    </row>
    <row r="21" spans="1:9" s="73" customFormat="1" ht="24" customHeight="1">
      <c r="A21" s="64">
        <v>43776</v>
      </c>
      <c r="B21" s="64">
        <v>43776</v>
      </c>
      <c r="C21" s="65">
        <v>0.354166666666667</v>
      </c>
      <c r="D21" s="84" t="s">
        <v>123</v>
      </c>
      <c r="E21" s="85" t="s">
        <v>16</v>
      </c>
      <c r="F21" s="71">
        <v>35</v>
      </c>
      <c r="G21" s="85">
        <v>0</v>
      </c>
      <c r="H21" s="86" t="s">
        <v>99</v>
      </c>
      <c r="I21" s="57" t="s">
        <v>14</v>
      </c>
    </row>
    <row r="22" spans="1:9" s="73" customFormat="1" ht="24" customHeight="1">
      <c r="A22" s="64">
        <v>43776</v>
      </c>
      <c r="B22" s="64">
        <v>43776</v>
      </c>
      <c r="C22" s="65">
        <v>0.375</v>
      </c>
      <c r="D22" s="84" t="s">
        <v>124</v>
      </c>
      <c r="E22" s="85" t="s">
        <v>16</v>
      </c>
      <c r="F22" s="71">
        <v>34</v>
      </c>
      <c r="G22" s="85">
        <v>0</v>
      </c>
      <c r="H22" s="86" t="s">
        <v>99</v>
      </c>
      <c r="I22" s="57" t="s">
        <v>14</v>
      </c>
    </row>
    <row r="23" spans="1:9" s="73" customFormat="1" ht="24" customHeight="1">
      <c r="A23" s="64">
        <v>43776</v>
      </c>
      <c r="B23" s="64">
        <v>43776</v>
      </c>
      <c r="C23" s="65">
        <v>0.395833333333333</v>
      </c>
      <c r="D23" s="84" t="s">
        <v>125</v>
      </c>
      <c r="E23" s="85" t="s">
        <v>16</v>
      </c>
      <c r="F23" s="71">
        <v>32</v>
      </c>
      <c r="G23" s="85">
        <v>0</v>
      </c>
      <c r="H23" s="86" t="s">
        <v>99</v>
      </c>
      <c r="I23" s="57" t="s">
        <v>14</v>
      </c>
    </row>
    <row r="24" spans="1:9" s="73" customFormat="1" ht="24" customHeight="1">
      <c r="A24" s="64">
        <v>43776</v>
      </c>
      <c r="B24" s="64">
        <v>43776</v>
      </c>
      <c r="C24" s="65">
        <v>0.416666666666667</v>
      </c>
      <c r="D24" s="84" t="s">
        <v>126</v>
      </c>
      <c r="E24" s="85" t="s">
        <v>16</v>
      </c>
      <c r="F24" s="74">
        <v>13</v>
      </c>
      <c r="G24" s="85">
        <v>0</v>
      </c>
      <c r="H24" s="84" t="s">
        <v>102</v>
      </c>
      <c r="I24" s="57" t="s">
        <v>14</v>
      </c>
    </row>
    <row r="25" spans="1:9" s="73" customFormat="1" ht="24" customHeight="1">
      <c r="A25" s="64">
        <v>43776</v>
      </c>
      <c r="B25" s="64">
        <v>43776</v>
      </c>
      <c r="C25" s="65">
        <v>0.4375</v>
      </c>
      <c r="D25" s="84" t="s">
        <v>127</v>
      </c>
      <c r="E25" s="85" t="s">
        <v>16</v>
      </c>
      <c r="F25" s="74">
        <v>9</v>
      </c>
      <c r="G25" s="85">
        <v>0</v>
      </c>
      <c r="H25" s="84" t="s">
        <v>102</v>
      </c>
      <c r="I25" s="57" t="s">
        <v>14</v>
      </c>
    </row>
    <row r="26" spans="1:9" s="73" customFormat="1" ht="24" customHeight="1">
      <c r="A26" s="64">
        <v>43776</v>
      </c>
      <c r="B26" s="64">
        <v>43776</v>
      </c>
      <c r="C26" s="65">
        <v>0.479166666666667</v>
      </c>
      <c r="D26" s="84" t="s">
        <v>128</v>
      </c>
      <c r="E26" s="85" t="s">
        <v>16</v>
      </c>
      <c r="F26" s="74">
        <v>8</v>
      </c>
      <c r="G26" s="85">
        <v>0</v>
      </c>
      <c r="H26" s="84" t="s">
        <v>102</v>
      </c>
      <c r="I26" s="57" t="s">
        <v>14</v>
      </c>
    </row>
    <row r="27" spans="1:9" s="73" customFormat="1" ht="24" customHeight="1">
      <c r="A27" s="64">
        <v>43777</v>
      </c>
      <c r="B27" s="64">
        <v>43777</v>
      </c>
      <c r="C27" s="65">
        <v>0.3125</v>
      </c>
      <c r="D27" s="84" t="s">
        <v>129</v>
      </c>
      <c r="E27" s="85" t="s">
        <v>16</v>
      </c>
      <c r="F27" s="74">
        <v>30</v>
      </c>
      <c r="G27" s="85">
        <v>0</v>
      </c>
      <c r="H27" s="84" t="s">
        <v>104</v>
      </c>
      <c r="I27" s="57" t="s">
        <v>14</v>
      </c>
    </row>
    <row r="28" spans="1:9" s="73" customFormat="1" ht="24" customHeight="1">
      <c r="A28" s="64">
        <v>43777</v>
      </c>
      <c r="B28" s="64">
        <v>43777</v>
      </c>
      <c r="C28" s="65">
        <v>0.333333333333333</v>
      </c>
      <c r="D28" s="84" t="s">
        <v>130</v>
      </c>
      <c r="E28" s="85" t="s">
        <v>16</v>
      </c>
      <c r="F28" s="74">
        <v>30</v>
      </c>
      <c r="G28" s="85">
        <v>0</v>
      </c>
      <c r="H28" s="84" t="s">
        <v>104</v>
      </c>
      <c r="I28" s="57" t="s">
        <v>14</v>
      </c>
    </row>
    <row r="29" spans="1:9" s="73" customFormat="1" ht="24" customHeight="1">
      <c r="A29" s="64">
        <v>43777</v>
      </c>
      <c r="B29" s="64">
        <v>43777</v>
      </c>
      <c r="C29" s="65">
        <v>0.4375</v>
      </c>
      <c r="D29" s="84" t="s">
        <v>133</v>
      </c>
      <c r="E29" s="85" t="s">
        <v>16</v>
      </c>
      <c r="F29" s="74">
        <v>10</v>
      </c>
      <c r="G29" s="85">
        <v>0</v>
      </c>
      <c r="H29" s="84" t="s">
        <v>106</v>
      </c>
      <c r="I29" s="57" t="s">
        <v>14</v>
      </c>
    </row>
    <row r="30" spans="1:9" s="73" customFormat="1" ht="24" customHeight="1">
      <c r="A30" s="64">
        <v>43777</v>
      </c>
      <c r="B30" s="64">
        <v>43777</v>
      </c>
      <c r="C30" s="87">
        <v>0.458333333333333</v>
      </c>
      <c r="D30" s="84" t="s">
        <v>134</v>
      </c>
      <c r="E30" s="85" t="s">
        <v>16</v>
      </c>
      <c r="F30" s="74">
        <v>10</v>
      </c>
      <c r="G30" s="85">
        <v>0</v>
      </c>
      <c r="H30" s="84" t="s">
        <v>106</v>
      </c>
      <c r="I30" s="57" t="s">
        <v>14</v>
      </c>
    </row>
    <row r="31" spans="1:9" s="73" customFormat="1" ht="24" customHeight="1">
      <c r="A31" s="64">
        <v>43777</v>
      </c>
      <c r="B31" s="64">
        <v>43777</v>
      </c>
      <c r="C31" s="65">
        <v>0.5</v>
      </c>
      <c r="D31" s="84" t="s">
        <v>135</v>
      </c>
      <c r="E31" s="85" t="s">
        <v>16</v>
      </c>
      <c r="F31" s="74">
        <v>8</v>
      </c>
      <c r="G31" s="85">
        <v>0</v>
      </c>
      <c r="H31" s="84" t="s">
        <v>106</v>
      </c>
      <c r="I31" s="57" t="s">
        <v>14</v>
      </c>
    </row>
    <row r="32" spans="1:9" s="73" customFormat="1" ht="24" customHeight="1">
      <c r="A32" s="64">
        <v>43777</v>
      </c>
      <c r="B32" s="64">
        <v>43777</v>
      </c>
      <c r="C32" s="65">
        <v>0.354166666666667</v>
      </c>
      <c r="D32" s="84" t="s">
        <v>131</v>
      </c>
      <c r="E32" s="85" t="s">
        <v>16</v>
      </c>
      <c r="F32" s="74">
        <v>7</v>
      </c>
      <c r="G32" s="85">
        <v>0</v>
      </c>
      <c r="H32" s="84" t="s">
        <v>104</v>
      </c>
      <c r="I32" s="57" t="s">
        <v>14</v>
      </c>
    </row>
    <row r="33" spans="1:9" s="73" customFormat="1" ht="24" customHeight="1">
      <c r="A33" s="64">
        <v>43777</v>
      </c>
      <c r="B33" s="64">
        <v>43777</v>
      </c>
      <c r="C33" s="65">
        <v>0.395833333333333</v>
      </c>
      <c r="D33" s="84" t="s">
        <v>132</v>
      </c>
      <c r="E33" s="85" t="s">
        <v>16</v>
      </c>
      <c r="F33" s="74">
        <v>2</v>
      </c>
      <c r="G33" s="85">
        <v>0</v>
      </c>
      <c r="H33" s="84" t="s">
        <v>104</v>
      </c>
      <c r="I33" s="57" t="s">
        <v>14</v>
      </c>
    </row>
    <row r="34" spans="1:9" s="73" customFormat="1" ht="24" customHeight="1">
      <c r="A34" s="64">
        <v>43780</v>
      </c>
      <c r="B34" s="64">
        <v>43780</v>
      </c>
      <c r="C34" s="65">
        <v>0.3125</v>
      </c>
      <c r="D34" s="84" t="s">
        <v>136</v>
      </c>
      <c r="E34" s="85" t="s">
        <v>16</v>
      </c>
      <c r="F34" s="74">
        <v>15</v>
      </c>
      <c r="G34" s="85">
        <v>0</v>
      </c>
      <c r="H34" s="84" t="s">
        <v>45</v>
      </c>
      <c r="I34" s="57" t="s">
        <v>14</v>
      </c>
    </row>
    <row r="35" spans="1:9" s="73" customFormat="1" ht="24" customHeight="1">
      <c r="A35" s="64">
        <v>43780</v>
      </c>
      <c r="B35" s="64">
        <v>43780</v>
      </c>
      <c r="C35" s="65">
        <v>0.354166666666667</v>
      </c>
      <c r="D35" s="84" t="s">
        <v>137</v>
      </c>
      <c r="E35" s="85" t="s">
        <v>16</v>
      </c>
      <c r="F35" s="74">
        <v>13</v>
      </c>
      <c r="G35" s="85">
        <v>0</v>
      </c>
      <c r="H35" s="84" t="s">
        <v>45</v>
      </c>
      <c r="I35" s="57" t="s">
        <v>14</v>
      </c>
    </row>
    <row r="36" spans="1:9" s="73" customFormat="1" ht="24" customHeight="1">
      <c r="A36" s="64">
        <v>43780</v>
      </c>
      <c r="B36" s="64">
        <v>43780</v>
      </c>
      <c r="C36" s="65">
        <v>0.375</v>
      </c>
      <c r="D36" s="84" t="s">
        <v>138</v>
      </c>
      <c r="E36" s="85" t="s">
        <v>16</v>
      </c>
      <c r="F36" s="74">
        <v>13</v>
      </c>
      <c r="G36" s="85">
        <v>0</v>
      </c>
      <c r="H36" s="84" t="s">
        <v>45</v>
      </c>
      <c r="I36" s="57" t="s">
        <v>14</v>
      </c>
    </row>
    <row r="37" spans="1:9" s="73" customFormat="1" ht="24" customHeight="1">
      <c r="A37" s="64">
        <v>43780</v>
      </c>
      <c r="B37" s="64">
        <v>43780</v>
      </c>
      <c r="C37" s="65">
        <v>0.416666666666667</v>
      </c>
      <c r="D37" s="84" t="s">
        <v>139</v>
      </c>
      <c r="E37" s="85" t="s">
        <v>16</v>
      </c>
      <c r="F37" s="74">
        <v>3</v>
      </c>
      <c r="G37" s="85">
        <v>0</v>
      </c>
      <c r="H37" s="84" t="s">
        <v>121</v>
      </c>
      <c r="I37" s="57" t="s">
        <v>14</v>
      </c>
    </row>
    <row r="38" spans="1:9" s="73" customFormat="1" ht="24" customHeight="1">
      <c r="A38" s="64">
        <v>43780</v>
      </c>
      <c r="B38" s="64">
        <v>43780</v>
      </c>
      <c r="C38" s="87">
        <v>0.458333333333333</v>
      </c>
      <c r="D38" s="84" t="s">
        <v>140</v>
      </c>
      <c r="E38" s="85" t="s">
        <v>16</v>
      </c>
      <c r="F38" s="74">
        <v>3</v>
      </c>
      <c r="G38" s="85">
        <v>0</v>
      </c>
      <c r="H38" s="84" t="s">
        <v>121</v>
      </c>
      <c r="I38" s="57" t="s">
        <v>14</v>
      </c>
    </row>
    <row r="39" spans="1:9" s="73" customFormat="1" ht="24" customHeight="1">
      <c r="A39" s="64">
        <v>43780</v>
      </c>
      <c r="B39" s="64">
        <v>43780</v>
      </c>
      <c r="C39" s="65">
        <v>0.479166666666667</v>
      </c>
      <c r="D39" s="84" t="s">
        <v>141</v>
      </c>
      <c r="E39" s="85" t="s">
        <v>16</v>
      </c>
      <c r="F39" s="74">
        <v>3</v>
      </c>
      <c r="G39" s="85">
        <v>0</v>
      </c>
      <c r="H39" s="84" t="s">
        <v>121</v>
      </c>
      <c r="I39" s="57" t="s">
        <v>14</v>
      </c>
    </row>
    <row r="40" spans="1:9" s="73" customFormat="1" ht="24" customHeight="1">
      <c r="A40" s="64">
        <v>43780</v>
      </c>
      <c r="B40" s="64">
        <v>43780</v>
      </c>
      <c r="C40" s="65">
        <v>0.5</v>
      </c>
      <c r="D40" s="84" t="s">
        <v>142</v>
      </c>
      <c r="E40" s="85" t="s">
        <v>16</v>
      </c>
      <c r="F40" s="74">
        <v>3</v>
      </c>
      <c r="G40" s="85">
        <v>0</v>
      </c>
      <c r="H40" s="84" t="s">
        <v>121</v>
      </c>
      <c r="I40" s="57" t="s">
        <v>14</v>
      </c>
    </row>
    <row r="41" spans="1:9" s="73" customFormat="1" ht="24" customHeight="1">
      <c r="A41" s="64">
        <v>43781</v>
      </c>
      <c r="B41" s="64">
        <v>43781</v>
      </c>
      <c r="C41" s="65">
        <v>0.3125</v>
      </c>
      <c r="D41" s="84" t="s">
        <v>147</v>
      </c>
      <c r="E41" s="85" t="s">
        <v>16</v>
      </c>
      <c r="F41" s="85">
        <v>32</v>
      </c>
      <c r="G41" s="85">
        <v>0</v>
      </c>
      <c r="H41" s="84" t="s">
        <v>114</v>
      </c>
      <c r="I41" s="57" t="s">
        <v>14</v>
      </c>
    </row>
    <row r="42" spans="1:9" s="73" customFormat="1" ht="24" customHeight="1">
      <c r="A42" s="64">
        <v>43781</v>
      </c>
      <c r="B42" s="64">
        <v>43781</v>
      </c>
      <c r="C42" s="65">
        <v>0.333333333333333</v>
      </c>
      <c r="D42" s="84" t="s">
        <v>143</v>
      </c>
      <c r="E42" s="85" t="s">
        <v>16</v>
      </c>
      <c r="F42" s="74">
        <v>30</v>
      </c>
      <c r="G42" s="85">
        <v>0</v>
      </c>
      <c r="H42" s="88" t="s">
        <v>109</v>
      </c>
      <c r="I42" s="57" t="s">
        <v>14</v>
      </c>
    </row>
    <row r="43" spans="1:9" s="73" customFormat="1" ht="24" customHeight="1">
      <c r="A43" s="64">
        <v>43781</v>
      </c>
      <c r="B43" s="64">
        <v>43781</v>
      </c>
      <c r="C43" s="65">
        <v>0.354166666666667</v>
      </c>
      <c r="D43" s="84" t="s">
        <v>144</v>
      </c>
      <c r="E43" s="85" t="s">
        <v>16</v>
      </c>
      <c r="F43" s="74">
        <v>30</v>
      </c>
      <c r="G43" s="85">
        <v>0</v>
      </c>
      <c r="H43" s="88" t="s">
        <v>109</v>
      </c>
      <c r="I43" s="57" t="s">
        <v>14</v>
      </c>
    </row>
    <row r="44" spans="1:9" s="73" customFormat="1" ht="24" customHeight="1">
      <c r="A44" s="64">
        <v>43781</v>
      </c>
      <c r="B44" s="64">
        <v>43781</v>
      </c>
      <c r="C44" s="65">
        <v>0.375</v>
      </c>
      <c r="D44" s="84" t="s">
        <v>145</v>
      </c>
      <c r="E44" s="85" t="s">
        <v>16</v>
      </c>
      <c r="F44" s="74">
        <v>30</v>
      </c>
      <c r="G44" s="85">
        <v>0</v>
      </c>
      <c r="H44" s="88" t="s">
        <v>109</v>
      </c>
      <c r="I44" s="57" t="s">
        <v>14</v>
      </c>
    </row>
    <row r="45" spans="1:9" s="73" customFormat="1" ht="24" customHeight="1">
      <c r="A45" s="64">
        <v>43781</v>
      </c>
      <c r="B45" s="64">
        <v>43781</v>
      </c>
      <c r="C45" s="65">
        <v>0.479166666666667</v>
      </c>
      <c r="D45" s="84" t="s">
        <v>146</v>
      </c>
      <c r="E45" s="85" t="s">
        <v>16</v>
      </c>
      <c r="F45" s="83">
        <v>1</v>
      </c>
      <c r="G45" s="85">
        <v>0</v>
      </c>
      <c r="H45" s="84" t="s">
        <v>75</v>
      </c>
      <c r="I45" s="57" t="s">
        <v>14</v>
      </c>
    </row>
    <row r="46" spans="1:9" s="73" customFormat="1" ht="24" customHeight="1">
      <c r="A46" s="64">
        <v>43782</v>
      </c>
      <c r="B46" s="64">
        <v>43782</v>
      </c>
      <c r="C46" s="65">
        <v>0.416666666666667</v>
      </c>
      <c r="D46" s="84" t="s">
        <v>150</v>
      </c>
      <c r="E46" s="85" t="s">
        <v>16</v>
      </c>
      <c r="F46" s="82">
        <v>35</v>
      </c>
      <c r="G46" s="85">
        <v>0</v>
      </c>
      <c r="H46" s="84" t="s">
        <v>118</v>
      </c>
      <c r="I46" s="57" t="s">
        <v>14</v>
      </c>
    </row>
    <row r="47" spans="1:9" s="73" customFormat="1" ht="24" customHeight="1">
      <c r="A47" s="64">
        <v>43782</v>
      </c>
      <c r="B47" s="64">
        <v>43782</v>
      </c>
      <c r="C47" s="65">
        <v>0.354166666666667</v>
      </c>
      <c r="D47" s="84" t="s">
        <v>149</v>
      </c>
      <c r="E47" s="85" t="s">
        <v>16</v>
      </c>
      <c r="F47" s="82">
        <v>30</v>
      </c>
      <c r="G47" s="85">
        <v>0</v>
      </c>
      <c r="H47" s="84" t="s">
        <v>114</v>
      </c>
      <c r="I47" s="57" t="s">
        <v>14</v>
      </c>
    </row>
    <row r="48" spans="1:9" s="73" customFormat="1" ht="24" customHeight="1">
      <c r="A48" s="64">
        <v>43782</v>
      </c>
      <c r="B48" s="64">
        <v>43782</v>
      </c>
      <c r="C48" s="65">
        <v>0.4375</v>
      </c>
      <c r="D48" s="84" t="s">
        <v>151</v>
      </c>
      <c r="E48" s="85" t="s">
        <v>16</v>
      </c>
      <c r="F48" s="82">
        <v>30</v>
      </c>
      <c r="G48" s="85">
        <v>0</v>
      </c>
      <c r="H48" s="84" t="s">
        <v>118</v>
      </c>
      <c r="I48" s="57" t="s">
        <v>14</v>
      </c>
    </row>
    <row r="49" spans="1:9" s="73" customFormat="1" ht="24" customHeight="1">
      <c r="A49" s="64">
        <v>43782</v>
      </c>
      <c r="B49" s="64">
        <v>43782</v>
      </c>
      <c r="C49" s="65">
        <v>0.5</v>
      </c>
      <c r="D49" s="70" t="s">
        <v>148</v>
      </c>
      <c r="E49" s="72" t="s">
        <v>16</v>
      </c>
      <c r="F49" s="72">
        <v>1</v>
      </c>
      <c r="G49" s="72">
        <v>0</v>
      </c>
      <c r="H49" s="58" t="s">
        <v>60</v>
      </c>
      <c r="I49" s="57" t="s">
        <v>14</v>
      </c>
    </row>
    <row r="50" spans="1:9" s="73" customFormat="1" ht="24" customHeight="1">
      <c r="A50" s="64">
        <v>43857</v>
      </c>
      <c r="B50" s="64">
        <v>43857</v>
      </c>
      <c r="C50" s="65">
        <v>0.3125</v>
      </c>
      <c r="D50" s="89" t="s">
        <v>157</v>
      </c>
      <c r="E50" s="90" t="s">
        <v>16</v>
      </c>
      <c r="F50" s="74">
        <v>12</v>
      </c>
      <c r="G50" s="91">
        <v>0</v>
      </c>
      <c r="H50" s="90" t="s">
        <v>45</v>
      </c>
      <c r="I50" s="57" t="s">
        <v>14</v>
      </c>
    </row>
    <row r="51" spans="1:9" s="73" customFormat="1" ht="24" customHeight="1">
      <c r="A51" s="64">
        <v>43857</v>
      </c>
      <c r="B51" s="64">
        <v>43857</v>
      </c>
      <c r="C51" s="65">
        <v>0.333333333333333</v>
      </c>
      <c r="D51" s="89" t="s">
        <v>158</v>
      </c>
      <c r="E51" s="90" t="s">
        <v>16</v>
      </c>
      <c r="F51" s="74">
        <v>11</v>
      </c>
      <c r="G51" s="91">
        <v>0</v>
      </c>
      <c r="H51" s="90" t="s">
        <v>45</v>
      </c>
      <c r="I51" s="57" t="s">
        <v>14</v>
      </c>
    </row>
    <row r="52" spans="1:9" s="73" customFormat="1" ht="24" customHeight="1">
      <c r="A52" s="64">
        <v>43857</v>
      </c>
      <c r="B52" s="64">
        <v>43857</v>
      </c>
      <c r="C52" s="65">
        <v>0.354166666666667</v>
      </c>
      <c r="D52" s="89" t="s">
        <v>159</v>
      </c>
      <c r="E52" s="90" t="s">
        <v>16</v>
      </c>
      <c r="F52" s="74">
        <v>11</v>
      </c>
      <c r="G52" s="91">
        <v>0</v>
      </c>
      <c r="H52" s="90" t="s">
        <v>45</v>
      </c>
      <c r="I52" s="57" t="s">
        <v>14</v>
      </c>
    </row>
    <row r="53" spans="1:9" s="73" customFormat="1" ht="24" customHeight="1">
      <c r="A53" s="64">
        <v>43857</v>
      </c>
      <c r="B53" s="64">
        <v>43857</v>
      </c>
      <c r="C53" s="65">
        <v>0.375</v>
      </c>
      <c r="D53" s="89" t="s">
        <v>160</v>
      </c>
      <c r="E53" s="90" t="s">
        <v>16</v>
      </c>
      <c r="F53" s="74">
        <v>10</v>
      </c>
      <c r="G53" s="91">
        <v>0</v>
      </c>
      <c r="H53" s="90" t="s">
        <v>45</v>
      </c>
      <c r="I53" s="57" t="s">
        <v>14</v>
      </c>
    </row>
    <row r="54" spans="1:9" s="73" customFormat="1" ht="24" customHeight="1">
      <c r="A54" s="64">
        <v>43857</v>
      </c>
      <c r="B54" s="64">
        <v>43857</v>
      </c>
      <c r="C54" s="65">
        <v>0.416666666666667</v>
      </c>
      <c r="D54" s="89" t="s">
        <v>162</v>
      </c>
      <c r="E54" s="90" t="s">
        <v>16</v>
      </c>
      <c r="F54" s="74">
        <v>10</v>
      </c>
      <c r="G54" s="91">
        <v>0</v>
      </c>
      <c r="H54" s="90" t="s">
        <v>45</v>
      </c>
      <c r="I54" s="57" t="s">
        <v>14</v>
      </c>
    </row>
    <row r="55" spans="1:9" s="73" customFormat="1" ht="24" customHeight="1">
      <c r="A55" s="64">
        <v>43857</v>
      </c>
      <c r="B55" s="64">
        <v>43857</v>
      </c>
      <c r="C55" s="65">
        <v>0.4375</v>
      </c>
      <c r="D55" s="89" t="s">
        <v>163</v>
      </c>
      <c r="E55" s="90" t="s">
        <v>16</v>
      </c>
      <c r="F55" s="74">
        <v>10</v>
      </c>
      <c r="G55" s="91">
        <v>0</v>
      </c>
      <c r="H55" s="90" t="s">
        <v>45</v>
      </c>
      <c r="I55" s="57" t="s">
        <v>14</v>
      </c>
    </row>
    <row r="56" spans="1:9" s="73" customFormat="1" ht="24" customHeight="1">
      <c r="A56" s="64">
        <v>43857</v>
      </c>
      <c r="B56" s="64">
        <v>43857</v>
      </c>
      <c r="C56" s="87">
        <v>0.458333333333333</v>
      </c>
      <c r="D56" s="89" t="s">
        <v>164</v>
      </c>
      <c r="E56" s="90" t="s">
        <v>16</v>
      </c>
      <c r="F56" s="74">
        <v>10</v>
      </c>
      <c r="G56" s="91">
        <v>0</v>
      </c>
      <c r="H56" s="90" t="s">
        <v>45</v>
      </c>
      <c r="I56" s="57" t="s">
        <v>14</v>
      </c>
    </row>
    <row r="57" spans="1:9" s="73" customFormat="1" ht="24" customHeight="1">
      <c r="A57" s="64">
        <v>43857</v>
      </c>
      <c r="B57" s="64">
        <v>43857</v>
      </c>
      <c r="C57" s="65">
        <v>0.479166666666667</v>
      </c>
      <c r="D57" s="89" t="s">
        <v>165</v>
      </c>
      <c r="E57" s="90" t="s">
        <v>16</v>
      </c>
      <c r="F57" s="74">
        <v>9</v>
      </c>
      <c r="G57" s="91">
        <v>0</v>
      </c>
      <c r="H57" s="90" t="s">
        <v>45</v>
      </c>
      <c r="I57" s="57" t="s">
        <v>14</v>
      </c>
    </row>
    <row r="58" spans="1:9" s="73" customFormat="1" ht="24" customHeight="1">
      <c r="A58" s="64">
        <v>43857</v>
      </c>
      <c r="B58" s="64">
        <v>43857</v>
      </c>
      <c r="C58" s="65">
        <v>0.5</v>
      </c>
      <c r="D58" s="89" t="s">
        <v>166</v>
      </c>
      <c r="E58" s="90" t="s">
        <v>16</v>
      </c>
      <c r="F58" s="74">
        <v>9</v>
      </c>
      <c r="G58" s="91">
        <v>0</v>
      </c>
      <c r="H58" s="90" t="s">
        <v>45</v>
      </c>
      <c r="I58" s="57" t="s">
        <v>14</v>
      </c>
    </row>
    <row r="59" spans="1:9" s="73" customFormat="1" ht="24" customHeight="1">
      <c r="A59" s="64">
        <v>43857</v>
      </c>
      <c r="B59" s="64">
        <v>43857</v>
      </c>
      <c r="C59" s="65">
        <v>0.625</v>
      </c>
      <c r="D59" s="89" t="s">
        <v>169</v>
      </c>
      <c r="E59" s="90" t="s">
        <v>16</v>
      </c>
      <c r="F59" s="74">
        <v>8</v>
      </c>
      <c r="G59" s="91">
        <v>0</v>
      </c>
      <c r="H59" s="90" t="s">
        <v>45</v>
      </c>
      <c r="I59" s="57" t="s">
        <v>14</v>
      </c>
    </row>
    <row r="60" spans="1:9" s="73" customFormat="1" ht="24" customHeight="1">
      <c r="A60" s="64">
        <v>43857</v>
      </c>
      <c r="B60" s="64">
        <v>43857</v>
      </c>
      <c r="C60" s="65">
        <v>0.666666666666667</v>
      </c>
      <c r="D60" s="89" t="s">
        <v>171</v>
      </c>
      <c r="E60" s="90" t="s">
        <v>16</v>
      </c>
      <c r="F60" s="74">
        <v>8</v>
      </c>
      <c r="G60" s="91">
        <v>0</v>
      </c>
      <c r="H60" s="90" t="s">
        <v>45</v>
      </c>
      <c r="I60" s="57" t="s">
        <v>14</v>
      </c>
    </row>
    <row r="61" spans="1:9" s="73" customFormat="1" ht="24" customHeight="1">
      <c r="A61" s="64">
        <v>43858</v>
      </c>
      <c r="B61" s="64">
        <v>43858</v>
      </c>
      <c r="C61" s="65">
        <v>0.333333333333333</v>
      </c>
      <c r="D61" s="89" t="s">
        <v>173</v>
      </c>
      <c r="E61" s="90" t="s">
        <v>16</v>
      </c>
      <c r="F61" s="74">
        <v>7</v>
      </c>
      <c r="G61" s="91">
        <v>0</v>
      </c>
      <c r="H61" s="90" t="s">
        <v>45</v>
      </c>
      <c r="I61" s="57" t="s">
        <v>14</v>
      </c>
    </row>
    <row r="62" spans="1:9" s="73" customFormat="1" ht="24" customHeight="1">
      <c r="A62" s="64">
        <v>43858</v>
      </c>
      <c r="B62" s="64">
        <v>43858</v>
      </c>
      <c r="C62" s="65">
        <v>0.375</v>
      </c>
      <c r="D62" s="89" t="s">
        <v>175</v>
      </c>
      <c r="E62" s="90" t="s">
        <v>16</v>
      </c>
      <c r="F62" s="74">
        <v>7</v>
      </c>
      <c r="G62" s="91">
        <v>0</v>
      </c>
      <c r="H62" s="90" t="s">
        <v>45</v>
      </c>
      <c r="I62" s="57" t="s">
        <v>14</v>
      </c>
    </row>
    <row r="63" spans="1:9" s="73" customFormat="1" ht="24" customHeight="1">
      <c r="A63" s="64">
        <v>43858</v>
      </c>
      <c r="B63" s="64">
        <v>43858</v>
      </c>
      <c r="C63" s="65">
        <v>0.395833333333333</v>
      </c>
      <c r="D63" s="89" t="s">
        <v>176</v>
      </c>
      <c r="E63" s="90" t="s">
        <v>16</v>
      </c>
      <c r="F63" s="74">
        <v>7</v>
      </c>
      <c r="G63" s="91">
        <v>0</v>
      </c>
      <c r="H63" s="90" t="s">
        <v>45</v>
      </c>
      <c r="I63" s="57" t="s">
        <v>14</v>
      </c>
    </row>
    <row r="64" spans="1:9" s="73" customFormat="1" ht="24" customHeight="1">
      <c r="A64" s="64">
        <v>43858</v>
      </c>
      <c r="B64" s="64">
        <v>43858</v>
      </c>
      <c r="C64" s="65">
        <v>0.416666666666667</v>
      </c>
      <c r="D64" s="89" t="s">
        <v>177</v>
      </c>
      <c r="E64" s="90" t="s">
        <v>16</v>
      </c>
      <c r="F64" s="74">
        <v>6</v>
      </c>
      <c r="G64" s="91">
        <v>0</v>
      </c>
      <c r="H64" s="90" t="s">
        <v>45</v>
      </c>
      <c r="I64" s="57" t="s">
        <v>14</v>
      </c>
    </row>
    <row r="65" spans="1:9" s="73" customFormat="1" ht="24" customHeight="1">
      <c r="A65" s="64">
        <v>43858</v>
      </c>
      <c r="B65" s="64">
        <v>43858</v>
      </c>
      <c r="C65" s="65">
        <v>0.4375</v>
      </c>
      <c r="D65" s="89" t="s">
        <v>178</v>
      </c>
      <c r="E65" s="90" t="s">
        <v>16</v>
      </c>
      <c r="F65" s="74">
        <v>6</v>
      </c>
      <c r="G65" s="91">
        <v>0</v>
      </c>
      <c r="H65" s="90" t="s">
        <v>45</v>
      </c>
      <c r="I65" s="57" t="s">
        <v>14</v>
      </c>
    </row>
    <row r="66" spans="1:9" s="73" customFormat="1" ht="24" customHeight="1">
      <c r="A66" s="64">
        <v>43858</v>
      </c>
      <c r="B66" s="64">
        <v>43858</v>
      </c>
      <c r="C66" s="87">
        <v>0.458333333333333</v>
      </c>
      <c r="D66" s="89" t="s">
        <v>179</v>
      </c>
      <c r="E66" s="90" t="s">
        <v>16</v>
      </c>
      <c r="F66" s="74">
        <v>5</v>
      </c>
      <c r="G66" s="91">
        <v>0</v>
      </c>
      <c r="H66" s="90" t="s">
        <v>45</v>
      </c>
      <c r="I66" s="57" t="s">
        <v>14</v>
      </c>
    </row>
    <row r="67" spans="1:9" s="73" customFormat="1" ht="24" customHeight="1">
      <c r="A67" s="64">
        <v>43858</v>
      </c>
      <c r="B67" s="64">
        <v>43858</v>
      </c>
      <c r="C67" s="65">
        <v>0.479166666666667</v>
      </c>
      <c r="D67" s="89" t="s">
        <v>180</v>
      </c>
      <c r="E67" s="90" t="s">
        <v>16</v>
      </c>
      <c r="F67" s="74">
        <v>5</v>
      </c>
      <c r="G67" s="91">
        <v>0</v>
      </c>
      <c r="H67" s="90" t="s">
        <v>45</v>
      </c>
      <c r="I67" s="57" t="s">
        <v>14</v>
      </c>
    </row>
    <row r="68" spans="1:9" s="73" customFormat="1" ht="24" customHeight="1">
      <c r="A68" s="64">
        <v>43858</v>
      </c>
      <c r="B68" s="64">
        <v>43858</v>
      </c>
      <c r="C68" s="65">
        <v>0.5</v>
      </c>
      <c r="D68" s="89" t="s">
        <v>181</v>
      </c>
      <c r="E68" s="90" t="s">
        <v>16</v>
      </c>
      <c r="F68" s="74">
        <v>5</v>
      </c>
      <c r="G68" s="91">
        <v>0</v>
      </c>
      <c r="H68" s="90" t="s">
        <v>45</v>
      </c>
      <c r="I68" s="57" t="s">
        <v>14</v>
      </c>
    </row>
    <row r="69" spans="1:9" s="73" customFormat="1" ht="24" customHeight="1">
      <c r="A69" s="64">
        <v>43858</v>
      </c>
      <c r="B69" s="64">
        <v>43858</v>
      </c>
      <c r="C69" s="65">
        <v>0.583333333333333</v>
      </c>
      <c r="D69" s="89" t="s">
        <v>182</v>
      </c>
      <c r="E69" s="90" t="s">
        <v>16</v>
      </c>
      <c r="F69" s="74">
        <v>5</v>
      </c>
      <c r="G69" s="91">
        <v>0</v>
      </c>
      <c r="H69" s="90" t="s">
        <v>45</v>
      </c>
      <c r="I69" s="57" t="s">
        <v>14</v>
      </c>
    </row>
    <row r="70" spans="1:9" s="73" customFormat="1" ht="24" customHeight="1">
      <c r="A70" s="64">
        <v>43858</v>
      </c>
      <c r="B70" s="64">
        <v>43858</v>
      </c>
      <c r="C70" s="65">
        <v>0.625</v>
      </c>
      <c r="D70" s="89" t="s">
        <v>184</v>
      </c>
      <c r="E70" s="90" t="s">
        <v>16</v>
      </c>
      <c r="F70" s="74">
        <v>5</v>
      </c>
      <c r="G70" s="91">
        <v>0</v>
      </c>
      <c r="H70" s="90" t="s">
        <v>45</v>
      </c>
      <c r="I70" s="57" t="s">
        <v>14</v>
      </c>
    </row>
    <row r="71" spans="1:9" s="73" customFormat="1" ht="24" customHeight="1">
      <c r="A71" s="64">
        <v>43858</v>
      </c>
      <c r="B71" s="64">
        <v>43858</v>
      </c>
      <c r="C71" s="65">
        <v>0.645833333333333</v>
      </c>
      <c r="D71" s="89" t="s">
        <v>185</v>
      </c>
      <c r="E71" s="90" t="s">
        <v>16</v>
      </c>
      <c r="F71" s="74">
        <v>4</v>
      </c>
      <c r="G71" s="91">
        <v>0</v>
      </c>
      <c r="H71" s="90" t="s">
        <v>45</v>
      </c>
      <c r="I71" s="57" t="s">
        <v>14</v>
      </c>
    </row>
    <row r="72" spans="1:9" s="73" customFormat="1" ht="24" customHeight="1">
      <c r="A72" s="64">
        <v>43858</v>
      </c>
      <c r="B72" s="64">
        <v>43858</v>
      </c>
      <c r="C72" s="65">
        <v>0.666666666666667</v>
      </c>
      <c r="D72" s="89" t="s">
        <v>186</v>
      </c>
      <c r="E72" s="90" t="s">
        <v>16</v>
      </c>
      <c r="F72" s="74">
        <v>4</v>
      </c>
      <c r="G72" s="91">
        <v>0</v>
      </c>
      <c r="H72" s="90" t="s">
        <v>45</v>
      </c>
      <c r="I72" s="57" t="s">
        <v>14</v>
      </c>
    </row>
  </sheetData>
  <printOptions/>
  <pageMargins left="0.511805555555555" right="0.511805555555555" top="0.7875" bottom="0.7875" header="0.511805555555555" footer="0.511805555555555"/>
  <pageSetup horizontalDpi="300" verticalDpi="300" orientation="landscape" paperSize="9" scale="65" copies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3" sqref="A13"/>
    </sheetView>
  </sheetViews>
  <sheetFormatPr defaultColWidth="9.33203125" defaultRowHeight="12.75"/>
  <cols>
    <col min="1" max="1" width="18" style="0" customWidth="1"/>
    <col min="2" max="2" width="23" style="0" customWidth="1"/>
    <col min="3" max="3" width="10.33203125" style="0" customWidth="1"/>
    <col min="4" max="4" width="47.33203125" style="0" customWidth="1"/>
    <col min="5" max="5" width="19.5" style="0" customWidth="1"/>
    <col min="6" max="6" width="13.33203125" style="0" customWidth="1"/>
    <col min="7" max="7" width="13.5" style="0" customWidth="1"/>
    <col min="8" max="8" width="13.16015625" style="0" customWidth="1"/>
    <col min="9" max="9" width="20.16015625" style="0" customWidth="1"/>
    <col min="10" max="10" width="24.66015625" style="0" customWidth="1"/>
    <col min="11" max="1025" width="8.66015625" style="0" customWidth="1"/>
  </cols>
  <sheetData>
    <row r="1" spans="1:10" ht="51">
      <c r="A1" s="3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187</v>
      </c>
      <c r="I1" s="4" t="s">
        <v>8</v>
      </c>
      <c r="J1" s="4" t="s">
        <v>9</v>
      </c>
    </row>
    <row r="2" spans="1:10" s="73" customFormat="1" ht="22.5" customHeight="1">
      <c r="A2" s="56">
        <v>43738</v>
      </c>
      <c r="B2" s="56">
        <v>43742</v>
      </c>
      <c r="C2" s="57" t="s">
        <v>43</v>
      </c>
      <c r="D2" s="58" t="s">
        <v>213</v>
      </c>
      <c r="E2" s="70" t="s">
        <v>50</v>
      </c>
      <c r="F2" s="74">
        <v>15</v>
      </c>
      <c r="G2" s="72">
        <f>0+1+1+1+2+0+0</f>
        <v>5</v>
      </c>
      <c r="H2" s="72">
        <f>SUM(F2:G2)</f>
        <v>20</v>
      </c>
      <c r="I2" s="58" t="s">
        <v>45</v>
      </c>
      <c r="J2" s="58" t="s">
        <v>100</v>
      </c>
    </row>
    <row r="3" spans="1:10" s="73" customFormat="1" ht="22.5" customHeight="1">
      <c r="A3" s="56">
        <v>43740</v>
      </c>
      <c r="B3" s="56">
        <v>43742</v>
      </c>
      <c r="C3" s="57" t="s">
        <v>58</v>
      </c>
      <c r="D3" s="58" t="s">
        <v>214</v>
      </c>
      <c r="E3" s="58" t="s">
        <v>50</v>
      </c>
      <c r="F3" s="74">
        <v>5</v>
      </c>
      <c r="G3" s="72">
        <f>3+2+1+2+2+4+1</f>
        <v>15</v>
      </c>
      <c r="H3" s="72">
        <f>SUM(F3:G3)</f>
        <v>20</v>
      </c>
      <c r="I3" s="58" t="s">
        <v>60</v>
      </c>
      <c r="J3" s="58" t="s">
        <v>100</v>
      </c>
    </row>
    <row r="4" spans="1:10" s="73" customFormat="1" ht="22.5" customHeight="1">
      <c r="A4" s="64">
        <v>43776</v>
      </c>
      <c r="B4" s="64">
        <v>43776</v>
      </c>
      <c r="C4" s="87">
        <v>0.458333333333333</v>
      </c>
      <c r="D4" s="58" t="s">
        <v>152</v>
      </c>
      <c r="E4" s="58" t="s">
        <v>50</v>
      </c>
      <c r="F4" s="74">
        <v>8</v>
      </c>
      <c r="G4" s="85">
        <v>11</v>
      </c>
      <c r="H4" s="85">
        <v>19</v>
      </c>
      <c r="I4" s="58" t="s">
        <v>102</v>
      </c>
      <c r="J4" s="58" t="s">
        <v>14</v>
      </c>
    </row>
    <row r="5" spans="1:10" s="73" customFormat="1" ht="22.5" customHeight="1">
      <c r="A5" s="64">
        <v>43780</v>
      </c>
      <c r="B5" s="64">
        <v>43780</v>
      </c>
      <c r="C5" s="65">
        <v>0.333333333333333</v>
      </c>
      <c r="D5" s="58" t="s">
        <v>153</v>
      </c>
      <c r="E5" s="58" t="s">
        <v>50</v>
      </c>
      <c r="F5" s="74">
        <v>13</v>
      </c>
      <c r="G5" s="85">
        <v>7</v>
      </c>
      <c r="H5" s="85">
        <v>20</v>
      </c>
      <c r="I5" s="58" t="s">
        <v>45</v>
      </c>
      <c r="J5" s="58" t="s">
        <v>14</v>
      </c>
    </row>
    <row r="6" spans="1:10" s="73" customFormat="1" ht="22.5" customHeight="1">
      <c r="A6" s="64">
        <v>43780</v>
      </c>
      <c r="B6" s="64">
        <v>43780</v>
      </c>
      <c r="C6" s="65">
        <v>0.395833333333333</v>
      </c>
      <c r="D6" s="58" t="s">
        <v>154</v>
      </c>
      <c r="E6" s="58" t="s">
        <v>50</v>
      </c>
      <c r="F6" s="74">
        <v>12</v>
      </c>
      <c r="G6" s="85">
        <v>8</v>
      </c>
      <c r="H6" s="85">
        <v>20</v>
      </c>
      <c r="I6" s="58" t="s">
        <v>45</v>
      </c>
      <c r="J6" s="58" t="s">
        <v>14</v>
      </c>
    </row>
    <row r="7" spans="1:10" s="73" customFormat="1" ht="22.5" customHeight="1">
      <c r="A7" s="64">
        <v>43781</v>
      </c>
      <c r="B7" s="64">
        <v>43781</v>
      </c>
      <c r="C7" s="87">
        <v>0.458333333333333</v>
      </c>
      <c r="D7" s="58" t="s">
        <v>155</v>
      </c>
      <c r="E7" s="58" t="s">
        <v>50</v>
      </c>
      <c r="F7" s="83">
        <v>1</v>
      </c>
      <c r="G7" s="85">
        <v>15</v>
      </c>
      <c r="H7" s="85">
        <v>16</v>
      </c>
      <c r="I7" s="58" t="s">
        <v>75</v>
      </c>
      <c r="J7" s="58" t="s">
        <v>14</v>
      </c>
    </row>
    <row r="8" spans="1:10" s="73" customFormat="1" ht="22.5" customHeight="1">
      <c r="A8" s="64">
        <v>43782</v>
      </c>
      <c r="B8" s="64">
        <v>43782</v>
      </c>
      <c r="C8" s="87">
        <v>0.458333333333333</v>
      </c>
      <c r="D8" s="58" t="s">
        <v>156</v>
      </c>
      <c r="E8" s="58" t="s">
        <v>50</v>
      </c>
      <c r="F8" s="82">
        <v>30</v>
      </c>
      <c r="G8" s="85">
        <v>3</v>
      </c>
      <c r="H8" s="85">
        <v>33</v>
      </c>
      <c r="I8" s="58" t="s">
        <v>118</v>
      </c>
      <c r="J8" s="58" t="s">
        <v>14</v>
      </c>
    </row>
    <row r="9" spans="1:10" s="73" customFormat="1" ht="22.5" customHeight="1">
      <c r="A9" s="64">
        <v>43857</v>
      </c>
      <c r="B9" s="64">
        <v>43857</v>
      </c>
      <c r="C9" s="65">
        <v>0.395833333333333</v>
      </c>
      <c r="D9" s="89" t="s">
        <v>161</v>
      </c>
      <c r="E9" s="90" t="s">
        <v>50</v>
      </c>
      <c r="F9" s="74">
        <v>10</v>
      </c>
      <c r="G9" s="91">
        <v>10.5</v>
      </c>
      <c r="H9" s="91">
        <f>F9+G9</f>
        <v>20.5</v>
      </c>
      <c r="I9" s="90" t="s">
        <v>45</v>
      </c>
      <c r="J9" s="57" t="s">
        <v>14</v>
      </c>
    </row>
    <row r="10" spans="1:10" s="73" customFormat="1" ht="22.5" customHeight="1">
      <c r="A10" s="64">
        <v>43857</v>
      </c>
      <c r="B10" s="64">
        <v>43857</v>
      </c>
      <c r="C10" s="65">
        <v>0.604166666666667</v>
      </c>
      <c r="D10" s="89" t="s">
        <v>168</v>
      </c>
      <c r="E10" s="90" t="s">
        <v>50</v>
      </c>
      <c r="F10" s="74">
        <v>8</v>
      </c>
      <c r="G10" s="91">
        <v>6.5</v>
      </c>
      <c r="H10" s="91">
        <f>F10+G10</f>
        <v>14.5</v>
      </c>
      <c r="I10" s="90" t="s">
        <v>45</v>
      </c>
      <c r="J10" s="57" t="s">
        <v>14</v>
      </c>
    </row>
    <row r="11" spans="1:10" s="73" customFormat="1" ht="22.5" customHeight="1">
      <c r="A11" s="64">
        <v>43857</v>
      </c>
      <c r="B11" s="64">
        <v>43857</v>
      </c>
      <c r="C11" s="65">
        <v>0.645833333333333</v>
      </c>
      <c r="D11" s="89" t="s">
        <v>170</v>
      </c>
      <c r="E11" s="90" t="s">
        <v>50</v>
      </c>
      <c r="F11" s="74">
        <v>8</v>
      </c>
      <c r="G11" s="91">
        <v>6</v>
      </c>
      <c r="H11" s="91">
        <f>F11+G11</f>
        <v>14</v>
      </c>
      <c r="I11" s="90" t="s">
        <v>45</v>
      </c>
      <c r="J11" s="57" t="s">
        <v>14</v>
      </c>
    </row>
    <row r="1048576" ht="12.8"/>
  </sheetData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LibreOffice/5.3.7.2$Windows_x86 LibreOffice_project/6b8ed514a9f8b44d37a1b96673cbbdd077e24059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1ª Convocação de candidatos para entrevista - Edital 003 2019 ARJ 2</dc:title>
  <dc:subject>1ª Convocação de candidatos para entrevista - Edital 003 2019 ARJ 2</dc:subject>
  <dc:creator>kleiton.recep</dc:creator>
  <cp:keywords>1ª Convocação de candidatos para entrevista - Edital 003 2019 ARJ 2</cp:keywords>
  <dc:description/>
  <cp:lastModifiedBy/>
  <cp:lastPrinted>2019-10-09T18:23:28Z</cp:lastPrinted>
  <dcterms:created xsi:type="dcterms:W3CDTF">2019-10-08T15:21:01Z</dcterms:created>
  <dcterms:modified xsi:type="dcterms:W3CDTF">2020-02-04T17:32:18Z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