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 tabRatio="811"/>
  </bookViews>
  <sheets>
    <sheet name="RESUMO" sheetId="16" r:id="rId1"/>
    <sheet name="CIRURGIÃO DENTISTA" sheetId="5" r:id="rId2"/>
    <sheet name="ENFERMEIRA" sheetId="6" r:id="rId3"/>
    <sheet name="TÉCNICO EM ENFERMAGEM" sheetId="14" r:id="rId4"/>
    <sheet name="AGENTE DE COMBATE À ENDEMIAS" sheetId="2" r:id="rId5"/>
    <sheet name="TÉCNICO DE SANEAMENTO" sheetId="17" r:id="rId6"/>
    <sheet name="MICROSCOPISTA" sheetId="10" r:id="rId7"/>
    <sheet name="AUXILIAR DE SAÚDE BUCAL" sheetId="18" r:id="rId8"/>
  </sheets>
  <definedNames>
    <definedName name="_xlnm._FilterDatabase" localSheetId="2" hidden="1">ENFERMEIRA!$A$1:$S$19</definedName>
    <definedName name="_xlnm.Print_Area" localSheetId="2">ENFERMEIRA!$A$1:$S$17</definedName>
  </definedNames>
  <calcPr calcId="124519"/>
</workbook>
</file>

<file path=xl/calcChain.xml><?xml version="1.0" encoding="utf-8"?>
<calcChain xmlns="http://schemas.openxmlformats.org/spreadsheetml/2006/main">
  <c r="E12" i="16"/>
  <c r="D12"/>
  <c r="C12"/>
  <c r="B12"/>
  <c r="E10"/>
  <c r="D10"/>
  <c r="C10"/>
  <c r="B10"/>
  <c r="E9"/>
  <c r="D9"/>
  <c r="C9"/>
  <c r="B9"/>
  <c r="E8"/>
  <c r="D8"/>
  <c r="C8"/>
  <c r="B8"/>
  <c r="E7"/>
  <c r="D7"/>
  <c r="C7"/>
  <c r="B7"/>
  <c r="B6"/>
  <c r="E6"/>
  <c r="D6"/>
  <c r="C6"/>
  <c r="G2" i="14"/>
  <c r="G2" i="17"/>
  <c r="G17" i="6"/>
  <c r="G12"/>
  <c r="G21"/>
  <c r="G16"/>
  <c r="G7"/>
  <c r="G11"/>
  <c r="G5"/>
  <c r="G18"/>
  <c r="G14"/>
  <c r="G20"/>
  <c r="G2"/>
  <c r="G8"/>
  <c r="G9"/>
  <c r="G3"/>
  <c r="G13"/>
  <c r="G19"/>
  <c r="G15"/>
  <c r="G4"/>
  <c r="G10"/>
  <c r="G6"/>
  <c r="G5" i="5"/>
  <c r="G6"/>
  <c r="G2"/>
  <c r="G3"/>
  <c r="G8"/>
  <c r="G7"/>
  <c r="G4"/>
  <c r="G2" i="18"/>
  <c r="G3"/>
  <c r="G4" i="2"/>
  <c r="G3"/>
  <c r="G2"/>
  <c r="E13" i="16" l="1"/>
  <c r="C13"/>
  <c r="D13"/>
  <c r="B13"/>
</calcChain>
</file>

<file path=xl/sharedStrings.xml><?xml version="1.0" encoding="utf-8"?>
<sst xmlns="http://schemas.openxmlformats.org/spreadsheetml/2006/main" count="394" uniqueCount="81">
  <si>
    <t>DESCLASSIFICADO</t>
  </si>
  <si>
    <t>CLASSIFICADO</t>
  </si>
  <si>
    <t>VAGA PRETENDIDA</t>
  </si>
  <si>
    <t>INSCRITOS</t>
  </si>
  <si>
    <t>CANCELADO</t>
  </si>
  <si>
    <t>TOTAL</t>
  </si>
  <si>
    <t>EDITAL</t>
  </si>
  <si>
    <t>FILIAL</t>
  </si>
  <si>
    <t>CLASSIFICAÇÃO</t>
  </si>
  <si>
    <t>INSCRIÇÃO</t>
  </si>
  <si>
    <t>DATA E HORA DA INSCRIÇÃO</t>
  </si>
  <si>
    <t>NOME</t>
  </si>
  <si>
    <t>FUNÇÃO PRETENDIDA</t>
  </si>
  <si>
    <t>IDADE</t>
  </si>
  <si>
    <t>INDÍGENA</t>
  </si>
  <si>
    <t>PORTADOR DE DEFICIÊNCIA</t>
  </si>
  <si>
    <t>PONTUAÇÃO INDÍGENA</t>
  </si>
  <si>
    <t>PONTUAÇÃO</t>
  </si>
  <si>
    <t>ORGANIZAÇÃO SOCIAL DE SAÚDE HOSPITAL E MATERNIDADE THEREZINHA DE JESUS</t>
  </si>
  <si>
    <t>PONTUACAO RESIDIR MESMA ALDEIA DO POLO</t>
  </si>
  <si>
    <t>PONTUACAO CARGOS TECNICOS</t>
  </si>
  <si>
    <t>PONTUACAO SUPERIOR COMPLETO</t>
  </si>
  <si>
    <t>PONTUACAO CURSO DE APERFEICOAMENTO</t>
  </si>
  <si>
    <t>PONTUACAO PÓS - GRADUAÇÃO NA ÁREA DE FORMAÇÃO</t>
  </si>
  <si>
    <t xml:space="preserve">PONTUACAO EXPERÊNCIA PROFISSIONAL NA ÁREA DE FORMAÇÃO </t>
  </si>
  <si>
    <t>UNIDADE</t>
  </si>
  <si>
    <t>COMITÊ INTERINSTITUCIONAL - DSEI ALTO RIO JURUÁ</t>
  </si>
  <si>
    <r>
      <rPr>
        <b/>
        <sz val="12"/>
        <rFont val="Calibri"/>
        <family val="2"/>
        <scheme val="minor"/>
      </rPr>
      <t>Título</t>
    </r>
    <r>
      <rPr>
        <sz val="12"/>
        <rFont val="Calibri"/>
        <family val="2"/>
        <scheme val="minor"/>
      </rPr>
      <t xml:space="preserve">: Quantidade e classificação por função - </t>
    </r>
    <r>
      <rPr>
        <b/>
        <sz val="12"/>
        <rFont val="Calibri"/>
        <family val="2"/>
        <scheme val="minor"/>
      </rPr>
      <t>Edital 06 2020 DSEI ALTO RIO JURUÁ POLO FEIJÓ</t>
    </r>
  </si>
  <si>
    <t>MARIA AMITICA DA SILVA SOUSA</t>
  </si>
  <si>
    <t>25</t>
  </si>
  <si>
    <t>ENFERMEIRO</t>
  </si>
  <si>
    <t>NÃO</t>
  </si>
  <si>
    <t>SIM</t>
  </si>
  <si>
    <t>21</t>
  </si>
  <si>
    <t>36</t>
  </si>
  <si>
    <t xml:space="preserve">JANAIRA DE LIMA GUIMARÃES </t>
  </si>
  <si>
    <t>CIRURGIÃO DENTISTA</t>
  </si>
  <si>
    <t>CLEBESON DE SOUZA CASTILHO</t>
  </si>
  <si>
    <t>ARIEL FEITOSA TAVARES</t>
  </si>
  <si>
    <t>23</t>
  </si>
  <si>
    <t>LUCAS DAVID BRANDÃO ALVES</t>
  </si>
  <si>
    <t>MARINA MAGALHÃES BARBOSA</t>
  </si>
  <si>
    <t>LENIR MACHADO DE ALMEIDA</t>
  </si>
  <si>
    <t>SANDRA FREITAS BRANDÃO</t>
  </si>
  <si>
    <t>AGENTE DE COMBATE A ENDEMIAS</t>
  </si>
  <si>
    <t>JESSICA STHEFANY SILVA SANTOS</t>
  </si>
  <si>
    <t xml:space="preserve">APARECIDA OLIVEIRA DE MENEZES </t>
  </si>
  <si>
    <t xml:space="preserve">WILLIAM WILFREDO FERNANDEZ MARTINEZ </t>
  </si>
  <si>
    <t>ARNALDO  SOBRINHO YAWANAWA</t>
  </si>
  <si>
    <t>AUXILIAR DE SAÚDE BUCAL</t>
  </si>
  <si>
    <t>EFIGÊNIO DA SILVA MOURA</t>
  </si>
  <si>
    <t xml:space="preserve">TÁRSIS PINHEIRO ALMEIDA </t>
  </si>
  <si>
    <t>EDICINEIDE DE SOUZA PINHEIRO</t>
  </si>
  <si>
    <t>KISSIA KLAINE SAAB DA SILVA</t>
  </si>
  <si>
    <t>29</t>
  </si>
  <si>
    <t xml:space="preserve">JHENNYFER RIBEIRO LINS </t>
  </si>
  <si>
    <t>VANGELA DE SOUZA ROCHA</t>
  </si>
  <si>
    <t>CARLOS HENRIQUE ALMADA BRANDÃO SHANENAWA</t>
  </si>
  <si>
    <t>20</t>
  </si>
  <si>
    <t>SANDRA REGINA DE OLIVEIRA NOBRE UNGER</t>
  </si>
  <si>
    <t>49</t>
  </si>
  <si>
    <t>LUCAS FREIRE MORENO</t>
  </si>
  <si>
    <t xml:space="preserve">WILLIANNE DE SOUZA AGUIAR </t>
  </si>
  <si>
    <t xml:space="preserve">ENFERMEIRA </t>
  </si>
  <si>
    <t xml:space="preserve">MARIA CLEICIANE PRADO ISAIAS GOMES </t>
  </si>
  <si>
    <t>ANTONIA FRANCISCA SITUBA DA SILVA KAXINAWÁ</t>
  </si>
  <si>
    <t>TÉCNICO DE SANEAMENTO</t>
  </si>
  <si>
    <t xml:space="preserve">SARAJANE VASCONCELOS DE MORAIS </t>
  </si>
  <si>
    <t>TÉCNICO EM ENFERMAGEM</t>
  </si>
  <si>
    <t xml:space="preserve">DEANE BARROSO DE OLIVEIRA </t>
  </si>
  <si>
    <t>EVELINE PENEDO DA SILVA</t>
  </si>
  <si>
    <t xml:space="preserve">JOSÉ NINO DA SILVA COSTA </t>
  </si>
  <si>
    <t>GEMINA BRANDÃO BORGES</t>
  </si>
  <si>
    <t xml:space="preserve">GLEISON LIMA DE SOUZA </t>
  </si>
  <si>
    <t>RAIMUNDO LEONARDO LIMA SENA</t>
  </si>
  <si>
    <t>POLO BASE DE FEIJÓ</t>
  </si>
  <si>
    <t>06/2020</t>
  </si>
  <si>
    <t xml:space="preserve">CIRURGIÃO DENTISTA </t>
  </si>
  <si>
    <t xml:space="preserve">AGENTE DE COMBATE A ENDEMIAS </t>
  </si>
  <si>
    <t xml:space="preserve">TÉCNICO DE SANEAMENTO </t>
  </si>
  <si>
    <t>MICROSCOPISTA</t>
  </si>
</sst>
</file>

<file path=xl/styles.xml><?xml version="1.0" encoding="utf-8"?>
<styleSheet xmlns="http://schemas.openxmlformats.org/spreadsheetml/2006/main">
  <numFmts count="1">
    <numFmt numFmtId="164" formatCode="dd/mm/yyyy\ hh:mm:ss"/>
  </numFmts>
  <fonts count="1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3B3B3B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ahoma"/>
      <family val="2"/>
    </font>
    <font>
      <sz val="11"/>
      <color rgb="FF3B3B3B"/>
      <name val="Tahoma"/>
      <family val="2"/>
    </font>
    <font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 readingOrder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readingOrder="1"/>
    </xf>
    <xf numFmtId="0" fontId="4" fillId="0" borderId="1" xfId="0" applyFont="1" applyBorder="1" applyAlignme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readingOrder="1"/>
    </xf>
    <xf numFmtId="164" fontId="4" fillId="2" borderId="1" xfId="0" applyNumberFormat="1" applyFont="1" applyFill="1" applyBorder="1" applyAlignment="1">
      <alignment horizontal="center" vertical="center" readingOrder="1"/>
    </xf>
    <xf numFmtId="0" fontId="7" fillId="0" borderId="0" xfId="0" applyFont="1"/>
    <xf numFmtId="0" fontId="4" fillId="0" borderId="0" xfId="0" applyFont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 readingOrder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10" fillId="2" borderId="1" xfId="0" applyNumberFormat="1" applyFont="1" applyFill="1" applyBorder="1" applyAlignment="1">
      <alignment horizontal="center" vertical="center" readingOrder="1"/>
    </xf>
    <xf numFmtId="0" fontId="10" fillId="2" borderId="1" xfId="0" applyNumberFormat="1" applyFont="1" applyFill="1" applyBorder="1" applyAlignment="1">
      <alignment horizontal="center" vertical="center" readingOrder="1"/>
    </xf>
    <xf numFmtId="49" fontId="10" fillId="0" borderId="1" xfId="0" applyNumberFormat="1" applyFont="1" applyFill="1" applyBorder="1" applyAlignment="1" applyProtection="1">
      <alignment horizontal="center" vertical="center" readingOrder="1"/>
    </xf>
    <xf numFmtId="0" fontId="10" fillId="0" borderId="1" xfId="0" applyNumberFormat="1" applyFont="1" applyFill="1" applyBorder="1" applyAlignment="1" applyProtection="1">
      <alignment horizontal="center" vertical="center" readingOrder="1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readingOrder="1"/>
    </xf>
    <xf numFmtId="0" fontId="9" fillId="0" borderId="1" xfId="0" applyNumberFormat="1" applyFont="1" applyFill="1" applyBorder="1" applyAlignment="1" applyProtection="1">
      <alignment horizontal="center" vertical="center" readingOrder="1"/>
    </xf>
    <xf numFmtId="164" fontId="9" fillId="0" borderId="1" xfId="0" applyNumberFormat="1" applyFont="1" applyFill="1" applyBorder="1" applyAlignment="1" applyProtection="1">
      <alignment horizontal="center" vertical="center" readingOrder="1"/>
    </xf>
    <xf numFmtId="49" fontId="8" fillId="2" borderId="1" xfId="0" applyNumberFormat="1" applyFont="1" applyFill="1" applyBorder="1" applyAlignment="1">
      <alignment horizontal="center" vertical="center" readingOrder="1"/>
    </xf>
    <xf numFmtId="0" fontId="8" fillId="2" borderId="1" xfId="0" applyNumberFormat="1" applyFont="1" applyFill="1" applyBorder="1" applyAlignment="1">
      <alignment horizontal="center" vertical="center" readingOrder="1"/>
    </xf>
    <xf numFmtId="49" fontId="8" fillId="0" borderId="1" xfId="0" applyNumberFormat="1" applyFont="1" applyFill="1" applyBorder="1" applyAlignment="1" applyProtection="1">
      <alignment horizontal="center" vertical="center" readingOrder="1"/>
    </xf>
    <xf numFmtId="0" fontId="8" fillId="0" borderId="1" xfId="0" applyNumberFormat="1" applyFont="1" applyFill="1" applyBorder="1" applyAlignment="1" applyProtection="1">
      <alignment horizontal="center" vertical="center" readingOrder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 readingOrder="1"/>
    </xf>
    <xf numFmtId="0" fontId="10" fillId="0" borderId="1" xfId="0" applyNumberFormat="1" applyFont="1" applyFill="1" applyBorder="1" applyAlignment="1">
      <alignment horizontal="center" vertical="center" readingOrder="1"/>
    </xf>
    <xf numFmtId="0" fontId="10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4" fontId="10" fillId="0" borderId="1" xfId="0" applyNumberFormat="1" applyFont="1" applyFill="1" applyBorder="1" applyAlignment="1" applyProtection="1">
      <alignment horizontal="center" vertical="center" readingOrder="1"/>
    </xf>
    <xf numFmtId="0" fontId="10" fillId="0" borderId="1" xfId="0" applyFont="1" applyBorder="1" applyAlignment="1">
      <alignment horizontal="center" readingOrder="1"/>
    </xf>
    <xf numFmtId="49" fontId="3" fillId="3" borderId="11" xfId="0" applyNumberFormat="1" applyFont="1" applyFill="1" applyBorder="1" applyAlignment="1">
      <alignment horizontal="center" vertical="center" wrapText="1" readingOrder="1"/>
    </xf>
    <xf numFmtId="49" fontId="5" fillId="3" borderId="11" xfId="0" applyNumberFormat="1" applyFont="1" applyFill="1" applyBorder="1" applyAlignment="1">
      <alignment horizontal="center" vertical="center" wrapText="1" readingOrder="1"/>
    </xf>
    <xf numFmtId="164" fontId="8" fillId="0" borderId="1" xfId="0" applyNumberFormat="1" applyFont="1" applyFill="1" applyBorder="1" applyAlignment="1" applyProtection="1">
      <alignment horizontal="center" vertical="center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</xdr:colOff>
      <xdr:row>0</xdr:row>
      <xdr:rowOff>0</xdr:rowOff>
    </xdr:from>
    <xdr:to>
      <xdr:col>4</xdr:col>
      <xdr:colOff>1228724</xdr:colOff>
      <xdr:row>3</xdr:row>
      <xdr:rowOff>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xmlns="" id="{70FB41F5-8B54-4213-A1AF-0521E4F77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10275" y="0"/>
          <a:ext cx="245745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="110" zoomScaleNormal="110" workbookViewId="0">
      <selection activeCell="B18" sqref="B18"/>
    </sheetView>
  </sheetViews>
  <sheetFormatPr defaultColWidth="9.28515625" defaultRowHeight="15.75"/>
  <cols>
    <col min="1" max="1" width="55.140625" style="2" bestFit="1" customWidth="1"/>
    <col min="2" max="5" width="19.7109375" style="2" customWidth="1"/>
    <col min="6" max="16384" width="9.28515625" style="2"/>
  </cols>
  <sheetData>
    <row r="1" spans="1:5">
      <c r="A1" s="41" t="s">
        <v>18</v>
      </c>
      <c r="B1" s="42"/>
      <c r="C1" s="43"/>
      <c r="D1" s="47"/>
      <c r="E1" s="48"/>
    </row>
    <row r="2" spans="1:5">
      <c r="A2" s="41" t="s">
        <v>26</v>
      </c>
      <c r="B2" s="42"/>
      <c r="C2" s="43"/>
      <c r="D2" s="49"/>
      <c r="E2" s="50"/>
    </row>
    <row r="3" spans="1:5">
      <c r="A3" s="44" t="s">
        <v>27</v>
      </c>
      <c r="B3" s="45"/>
      <c r="C3" s="46"/>
      <c r="D3" s="51"/>
      <c r="E3" s="52"/>
    </row>
    <row r="4" spans="1:5" ht="7.5" customHeight="1">
      <c r="A4" s="3"/>
      <c r="B4" s="4"/>
      <c r="C4" s="4"/>
      <c r="D4" s="4"/>
      <c r="E4" s="4"/>
    </row>
    <row r="5" spans="1:5" ht="31.5" customHeight="1">
      <c r="A5" s="5" t="s">
        <v>2</v>
      </c>
      <c r="B5" s="5" t="s">
        <v>3</v>
      </c>
      <c r="C5" s="5" t="s">
        <v>1</v>
      </c>
      <c r="D5" s="5" t="s">
        <v>0</v>
      </c>
      <c r="E5" s="5" t="s">
        <v>4</v>
      </c>
    </row>
    <row r="6" spans="1:5">
      <c r="A6" s="11" t="s">
        <v>77</v>
      </c>
      <c r="B6" s="12">
        <f>COUNTA('CIRURGIÃO DENTISTA'!D2:D8)</f>
        <v>7</v>
      </c>
      <c r="C6" s="12">
        <f>COUNTIF('CIRURGIÃO DENTISTA'!D2:D8,"CLASSIFICADO")</f>
        <v>5</v>
      </c>
      <c r="D6" s="12">
        <f>COUNTIF('CIRURGIÃO DENTISTA'!D2:D8,"DESCLASSIFICADO")</f>
        <v>1</v>
      </c>
      <c r="E6" s="12">
        <f>COUNTIF('CIRURGIÃO DENTISTA'!D2:D8,"CANCELADO")</f>
        <v>1</v>
      </c>
    </row>
    <row r="7" spans="1:5">
      <c r="A7" s="11" t="s">
        <v>63</v>
      </c>
      <c r="B7" s="12">
        <f>COUNTA(ENFERMEIRA!D2:D21)</f>
        <v>20</v>
      </c>
      <c r="C7" s="12">
        <f>COUNTIF(ENFERMEIRA!D2:D21,"CLASSIFICADO")</f>
        <v>10</v>
      </c>
      <c r="D7" s="12">
        <f>COUNTIF(ENFERMEIRA!D2:D21,"DESCLASSIFICADO")</f>
        <v>8</v>
      </c>
      <c r="E7" s="12">
        <f>COUNTIF(ENFERMEIRA!D2:D21,"CANCELADO")</f>
        <v>2</v>
      </c>
    </row>
    <row r="8" spans="1:5">
      <c r="A8" s="11" t="s">
        <v>68</v>
      </c>
      <c r="B8" s="12">
        <f>COUNTA('TÉCNICO EM ENFERMAGEM'!D2)</f>
        <v>1</v>
      </c>
      <c r="C8" s="12">
        <f>COUNTIF('TÉCNICO EM ENFERMAGEM'!D2,"CLASSIFICADO")</f>
        <v>1</v>
      </c>
      <c r="D8" s="12">
        <f>COUNTIF('TÉCNICO EM ENFERMAGEM'!D2,"DESCLASSIFICADO")</f>
        <v>0</v>
      </c>
      <c r="E8" s="12">
        <f>COUNTIF('TÉCNICO EM ENFERMAGEM'!D2,"CANCELADO")</f>
        <v>0</v>
      </c>
    </row>
    <row r="9" spans="1:5">
      <c r="A9" s="11" t="s">
        <v>78</v>
      </c>
      <c r="B9" s="12">
        <f>COUNTA('AGENTE DE COMBATE À ENDEMIAS'!D2:D4)</f>
        <v>3</v>
      </c>
      <c r="C9" s="12">
        <f>COUNTIF('AGENTE DE COMBATE À ENDEMIAS'!D2:D43,"CLASSIFICADO")</f>
        <v>0</v>
      </c>
      <c r="D9" s="12">
        <f>COUNTIF('AGENTE DE COMBATE À ENDEMIAS'!D2:D4,"DESCLASSIFICADO")</f>
        <v>3</v>
      </c>
      <c r="E9" s="12">
        <f>COUNTIF('AGENTE DE COMBATE À ENDEMIAS'!D2:D4,"CANCELADO")</f>
        <v>0</v>
      </c>
    </row>
    <row r="10" spans="1:5">
      <c r="A10" s="11" t="s">
        <v>79</v>
      </c>
      <c r="B10" s="12">
        <f>COUNTA('TÉCNICO DE SANEAMENTO'!D2)</f>
        <v>1</v>
      </c>
      <c r="C10" s="12">
        <f>COUNTIF('TÉCNICO DE SANEAMENTO'!D2,"CLASSIFICADO")</f>
        <v>1</v>
      </c>
      <c r="D10" s="12">
        <f>COUNTIF('TÉCNICO DE SANEAMENTO'!D2,"DESCLASSIFICADO")</f>
        <v>0</v>
      </c>
      <c r="E10" s="12">
        <f>COUNTIF('TÉCNICO DE SANEAMENTO'!D2,"CANCELADO")</f>
        <v>0</v>
      </c>
    </row>
    <row r="11" spans="1:5">
      <c r="A11" s="11" t="s">
        <v>80</v>
      </c>
      <c r="B11" s="12">
        <v>0</v>
      </c>
      <c r="C11" s="12">
        <v>0</v>
      </c>
      <c r="D11" s="12">
        <v>0</v>
      </c>
      <c r="E11" s="12">
        <v>0</v>
      </c>
    </row>
    <row r="12" spans="1:5">
      <c r="A12" s="11" t="s">
        <v>49</v>
      </c>
      <c r="B12" s="12">
        <f>COUNTA('AUXILIAR DE SAÚDE BUCAL'!D2:D3)</f>
        <v>2</v>
      </c>
      <c r="C12" s="12">
        <f>COUNTIF('AUXILIAR DE SAÚDE BUCAL'!D2:D3,"CLASSIFICADO")</f>
        <v>1</v>
      </c>
      <c r="D12" s="12">
        <f>COUNTIF('AUXILIAR DE SAÚDE BUCAL'!D2:D3,"DESCLASSIFICADO")</f>
        <v>1</v>
      </c>
      <c r="E12" s="12">
        <f>COUNTIF('AUXILIAR DE SAÚDE BUCAL'!D2:D3,"CANCELADO")</f>
        <v>0</v>
      </c>
    </row>
    <row r="13" spans="1:5">
      <c r="A13" s="5" t="s">
        <v>5</v>
      </c>
      <c r="B13" s="5">
        <f>SUM(B6:B12)</f>
        <v>34</v>
      </c>
      <c r="C13" s="5">
        <f>SUM(C6:C12)</f>
        <v>18</v>
      </c>
      <c r="D13" s="5">
        <f>SUM(D6:D12)</f>
        <v>13</v>
      </c>
      <c r="E13" s="5">
        <f>SUM(E6:E12)</f>
        <v>3</v>
      </c>
    </row>
  </sheetData>
  <mergeCells count="4">
    <mergeCell ref="A1:C1"/>
    <mergeCell ref="A2:C2"/>
    <mergeCell ref="A3:C3"/>
    <mergeCell ref="D1:E3"/>
  </mergeCells>
  <pageMargins left="0.19685039370078741" right="0.19685039370078741" top="0.19685039370078741" bottom="0.19685039370078741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zoomScaleSheetLayoutView="40" workbookViewId="0">
      <selection activeCell="G11" sqref="G11"/>
    </sheetView>
  </sheetViews>
  <sheetFormatPr defaultColWidth="17.7109375" defaultRowHeight="15.75"/>
  <cols>
    <col min="1" max="1" width="47.7109375" style="1" customWidth="1"/>
    <col min="2" max="7" width="21.7109375" style="4" customWidth="1"/>
    <col min="8" max="9" width="47.7109375" style="4" customWidth="1"/>
    <col min="10" max="19" width="21.7109375" style="4" customWidth="1"/>
    <col min="20" max="16384" width="17.7109375" style="4"/>
  </cols>
  <sheetData>
    <row r="1" spans="1:19" s="8" customFormat="1" ht="78.95" customHeight="1">
      <c r="A1" s="6" t="s">
        <v>25</v>
      </c>
      <c r="B1" s="6" t="s">
        <v>6</v>
      </c>
      <c r="C1" s="6" t="s">
        <v>7</v>
      </c>
      <c r="D1" s="6" t="s">
        <v>8</v>
      </c>
      <c r="E1" s="6" t="s">
        <v>9</v>
      </c>
      <c r="F1" s="6" t="s">
        <v>10</v>
      </c>
      <c r="G1" s="6" t="s">
        <v>17</v>
      </c>
      <c r="H1" s="6" t="s">
        <v>11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  <c r="N1" s="6" t="s">
        <v>19</v>
      </c>
      <c r="O1" s="6" t="s">
        <v>20</v>
      </c>
      <c r="P1" s="6" t="s">
        <v>21</v>
      </c>
      <c r="Q1" s="6" t="s">
        <v>23</v>
      </c>
      <c r="R1" s="6" t="s">
        <v>22</v>
      </c>
      <c r="S1" s="6" t="s">
        <v>24</v>
      </c>
    </row>
    <row r="2" spans="1:19" s="26" customFormat="1" ht="14.25">
      <c r="A2" s="23" t="s">
        <v>75</v>
      </c>
      <c r="B2" s="21" t="s">
        <v>76</v>
      </c>
      <c r="C2" s="22">
        <v>981</v>
      </c>
      <c r="D2" s="21" t="s">
        <v>1</v>
      </c>
      <c r="E2" s="24">
        <v>193480</v>
      </c>
      <c r="F2" s="53">
        <v>44212.626754965277</v>
      </c>
      <c r="G2" s="22">
        <f t="shared" ref="G2:G8" si="0">SUM(M2:S2)</f>
        <v>34.5</v>
      </c>
      <c r="H2" s="23" t="s">
        <v>42</v>
      </c>
      <c r="I2" s="23" t="s">
        <v>36</v>
      </c>
      <c r="J2" s="24">
        <v>40</v>
      </c>
      <c r="K2" s="23" t="s">
        <v>31</v>
      </c>
      <c r="L2" s="23" t="s">
        <v>31</v>
      </c>
      <c r="M2" s="25">
        <v>0</v>
      </c>
      <c r="N2" s="25">
        <v>0</v>
      </c>
      <c r="O2" s="25">
        <v>0</v>
      </c>
      <c r="P2" s="24">
        <v>6</v>
      </c>
      <c r="Q2" s="24">
        <v>3</v>
      </c>
      <c r="R2" s="24">
        <v>1.5</v>
      </c>
      <c r="S2" s="24">
        <v>24</v>
      </c>
    </row>
    <row r="3" spans="1:19" s="26" customFormat="1" ht="14.25">
      <c r="A3" s="23" t="s">
        <v>75</v>
      </c>
      <c r="B3" s="21" t="s">
        <v>76</v>
      </c>
      <c r="C3" s="22">
        <v>981</v>
      </c>
      <c r="D3" s="21" t="s">
        <v>1</v>
      </c>
      <c r="E3" s="24">
        <v>193162</v>
      </c>
      <c r="F3" s="53">
        <v>44211.574101909719</v>
      </c>
      <c r="G3" s="22">
        <f t="shared" si="0"/>
        <v>31.5</v>
      </c>
      <c r="H3" s="23" t="s">
        <v>47</v>
      </c>
      <c r="I3" s="23" t="s">
        <v>36</v>
      </c>
      <c r="J3" s="24">
        <v>62</v>
      </c>
      <c r="K3" s="23" t="s">
        <v>31</v>
      </c>
      <c r="L3" s="23" t="s">
        <v>31</v>
      </c>
      <c r="M3" s="25">
        <v>0</v>
      </c>
      <c r="N3" s="25">
        <v>0</v>
      </c>
      <c r="O3" s="25">
        <v>0</v>
      </c>
      <c r="P3" s="24">
        <v>6</v>
      </c>
      <c r="Q3" s="24">
        <v>0</v>
      </c>
      <c r="R3" s="24">
        <v>1.5</v>
      </c>
      <c r="S3" s="24">
        <v>24</v>
      </c>
    </row>
    <row r="4" spans="1:19" s="26" customFormat="1" ht="14.25">
      <c r="A4" s="23" t="s">
        <v>75</v>
      </c>
      <c r="B4" s="21" t="s">
        <v>76</v>
      </c>
      <c r="C4" s="22">
        <v>981</v>
      </c>
      <c r="D4" s="21" t="s">
        <v>1</v>
      </c>
      <c r="E4" s="24">
        <v>194016</v>
      </c>
      <c r="F4" s="53">
        <v>44213.980199722224</v>
      </c>
      <c r="G4" s="22">
        <f t="shared" si="0"/>
        <v>13</v>
      </c>
      <c r="H4" s="23" t="s">
        <v>35</v>
      </c>
      <c r="I4" s="23" t="s">
        <v>36</v>
      </c>
      <c r="J4" s="24">
        <v>24</v>
      </c>
      <c r="K4" s="23" t="s">
        <v>31</v>
      </c>
      <c r="L4" s="23" t="s">
        <v>31</v>
      </c>
      <c r="M4" s="25">
        <v>0</v>
      </c>
      <c r="N4" s="25">
        <v>0</v>
      </c>
      <c r="O4" s="25">
        <v>0</v>
      </c>
      <c r="P4" s="24">
        <v>6</v>
      </c>
      <c r="Q4" s="24">
        <v>0</v>
      </c>
      <c r="R4" s="24">
        <v>1.4</v>
      </c>
      <c r="S4" s="24">
        <v>5.6</v>
      </c>
    </row>
    <row r="5" spans="1:19" s="26" customFormat="1" ht="14.25">
      <c r="A5" s="23" t="s">
        <v>75</v>
      </c>
      <c r="B5" s="21" t="s">
        <v>76</v>
      </c>
      <c r="C5" s="22">
        <v>981</v>
      </c>
      <c r="D5" s="21" t="s">
        <v>1</v>
      </c>
      <c r="E5" s="24">
        <v>194012</v>
      </c>
      <c r="F5" s="53">
        <v>44213.975852210649</v>
      </c>
      <c r="G5" s="22">
        <f t="shared" si="0"/>
        <v>11.7</v>
      </c>
      <c r="H5" s="23" t="s">
        <v>37</v>
      </c>
      <c r="I5" s="23" t="s">
        <v>36</v>
      </c>
      <c r="J5" s="24">
        <v>24</v>
      </c>
      <c r="K5" s="23" t="s">
        <v>31</v>
      </c>
      <c r="L5" s="23" t="s">
        <v>31</v>
      </c>
      <c r="M5" s="25">
        <v>0</v>
      </c>
      <c r="N5" s="25">
        <v>0</v>
      </c>
      <c r="O5" s="25">
        <v>0</v>
      </c>
      <c r="P5" s="24">
        <v>6</v>
      </c>
      <c r="Q5" s="24">
        <v>0</v>
      </c>
      <c r="R5" s="24">
        <v>1.5</v>
      </c>
      <c r="S5" s="24">
        <v>4.2</v>
      </c>
    </row>
    <row r="6" spans="1:19" s="26" customFormat="1" ht="14.25">
      <c r="A6" s="23" t="s">
        <v>75</v>
      </c>
      <c r="B6" s="21" t="s">
        <v>76</v>
      </c>
      <c r="C6" s="22">
        <v>981</v>
      </c>
      <c r="D6" s="21" t="s">
        <v>1</v>
      </c>
      <c r="E6" s="24">
        <v>193647</v>
      </c>
      <c r="F6" s="53">
        <v>44212.988868067128</v>
      </c>
      <c r="G6" s="22">
        <f t="shared" si="0"/>
        <v>8.6999999999999993</v>
      </c>
      <c r="H6" s="23" t="s">
        <v>40</v>
      </c>
      <c r="I6" s="23" t="s">
        <v>36</v>
      </c>
      <c r="J6" s="24">
        <v>25</v>
      </c>
      <c r="K6" s="23" t="s">
        <v>31</v>
      </c>
      <c r="L6" s="23" t="s">
        <v>31</v>
      </c>
      <c r="M6" s="25">
        <v>0</v>
      </c>
      <c r="N6" s="25">
        <v>0</v>
      </c>
      <c r="O6" s="25">
        <v>0</v>
      </c>
      <c r="P6" s="24">
        <v>6</v>
      </c>
      <c r="Q6" s="24">
        <v>0</v>
      </c>
      <c r="R6" s="24">
        <v>1.5</v>
      </c>
      <c r="S6" s="24">
        <v>1.2</v>
      </c>
    </row>
    <row r="7" spans="1:19" s="26" customFormat="1" ht="14.25">
      <c r="A7" s="23" t="s">
        <v>75</v>
      </c>
      <c r="B7" s="21" t="s">
        <v>76</v>
      </c>
      <c r="C7" s="22">
        <v>981</v>
      </c>
      <c r="D7" s="21" t="s">
        <v>0</v>
      </c>
      <c r="E7" s="24">
        <v>192683</v>
      </c>
      <c r="F7" s="53">
        <v>44210.527168101849</v>
      </c>
      <c r="G7" s="22">
        <f t="shared" si="0"/>
        <v>6.5</v>
      </c>
      <c r="H7" s="23" t="s">
        <v>51</v>
      </c>
      <c r="I7" s="23" t="s">
        <v>36</v>
      </c>
      <c r="J7" s="24">
        <v>23</v>
      </c>
      <c r="K7" s="23" t="s">
        <v>31</v>
      </c>
      <c r="L7" s="23" t="s">
        <v>31</v>
      </c>
      <c r="M7" s="25">
        <v>0</v>
      </c>
      <c r="N7" s="25">
        <v>0</v>
      </c>
      <c r="O7" s="25">
        <v>0</v>
      </c>
      <c r="P7" s="24">
        <v>6</v>
      </c>
      <c r="Q7" s="24">
        <v>0</v>
      </c>
      <c r="R7" s="24">
        <v>0.5</v>
      </c>
      <c r="S7" s="24">
        <v>0</v>
      </c>
    </row>
    <row r="8" spans="1:19" s="26" customFormat="1" ht="14.25">
      <c r="A8" s="23" t="s">
        <v>75</v>
      </c>
      <c r="B8" s="21" t="s">
        <v>76</v>
      </c>
      <c r="C8" s="22">
        <v>981</v>
      </c>
      <c r="D8" s="21" t="s">
        <v>4</v>
      </c>
      <c r="E8" s="24">
        <v>192684</v>
      </c>
      <c r="F8" s="53">
        <v>44210.527180972218</v>
      </c>
      <c r="G8" s="22">
        <f t="shared" si="0"/>
        <v>6.5</v>
      </c>
      <c r="H8" s="23" t="s">
        <v>51</v>
      </c>
      <c r="I8" s="23" t="s">
        <v>36</v>
      </c>
      <c r="J8" s="24">
        <v>23</v>
      </c>
      <c r="K8" s="23" t="s">
        <v>31</v>
      </c>
      <c r="L8" s="23" t="s">
        <v>31</v>
      </c>
      <c r="M8" s="25">
        <v>0</v>
      </c>
      <c r="N8" s="25">
        <v>0</v>
      </c>
      <c r="O8" s="25">
        <v>0</v>
      </c>
      <c r="P8" s="24">
        <v>6</v>
      </c>
      <c r="Q8" s="24">
        <v>0</v>
      </c>
      <c r="R8" s="24">
        <v>0.5</v>
      </c>
      <c r="S8" s="24">
        <v>0</v>
      </c>
    </row>
  </sheetData>
  <sortState ref="A2:S8">
    <sortCondition descending="1" ref="G2"/>
  </sortState>
  <phoneticPr fontId="6" type="noConversion"/>
  <pageMargins left="0.51181102362204722" right="0.51181102362204722" top="0.78740157480314965" bottom="0.78740157480314965" header="0.31496062992125984" footer="0.31496062992125984"/>
  <pageSetup paperSize="9" scale="27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showGridLines="0" topLeftCell="B7" zoomScaleSheetLayoutView="50" zoomScalePageLayoutView="10" workbookViewId="0">
      <selection activeCell="D28" sqref="D28"/>
    </sheetView>
  </sheetViews>
  <sheetFormatPr defaultColWidth="21.7109375" defaultRowHeight="15.75"/>
  <cols>
    <col min="1" max="1" width="47.7109375" style="1" customWidth="1"/>
    <col min="2" max="7" width="21.7109375" style="16"/>
    <col min="8" max="9" width="47.7109375" style="16" customWidth="1"/>
    <col min="10" max="16384" width="21.7109375" style="16"/>
  </cols>
  <sheetData>
    <row r="1" spans="1:19" s="18" customFormat="1" ht="78.95" customHeight="1">
      <c r="A1" s="6" t="s">
        <v>25</v>
      </c>
      <c r="B1" s="17" t="s">
        <v>6</v>
      </c>
      <c r="C1" s="17" t="s">
        <v>7</v>
      </c>
      <c r="D1" s="17" t="s">
        <v>8</v>
      </c>
      <c r="E1" s="17" t="s">
        <v>9</v>
      </c>
      <c r="F1" s="17" t="s">
        <v>10</v>
      </c>
      <c r="G1" s="17" t="s">
        <v>17</v>
      </c>
      <c r="H1" s="17" t="s">
        <v>11</v>
      </c>
      <c r="I1" s="17" t="s">
        <v>12</v>
      </c>
      <c r="J1" s="17" t="s">
        <v>13</v>
      </c>
      <c r="K1" s="17" t="s">
        <v>14</v>
      </c>
      <c r="L1" s="17" t="s">
        <v>15</v>
      </c>
      <c r="M1" s="17" t="s">
        <v>16</v>
      </c>
      <c r="N1" s="17" t="s">
        <v>19</v>
      </c>
      <c r="O1" s="17" t="s">
        <v>20</v>
      </c>
      <c r="P1" s="17" t="s">
        <v>21</v>
      </c>
      <c r="Q1" s="17" t="s">
        <v>23</v>
      </c>
      <c r="R1" s="17" t="s">
        <v>22</v>
      </c>
      <c r="S1" s="17" t="s">
        <v>24</v>
      </c>
    </row>
    <row r="2" spans="1:19" s="26" customFormat="1" ht="14.25">
      <c r="A2" s="23" t="s">
        <v>75</v>
      </c>
      <c r="B2" s="21" t="s">
        <v>76</v>
      </c>
      <c r="C2" s="22">
        <v>981</v>
      </c>
      <c r="D2" s="21" t="s">
        <v>1</v>
      </c>
      <c r="E2" s="24">
        <v>190922</v>
      </c>
      <c r="F2" s="53">
        <v>44203.888162465279</v>
      </c>
      <c r="G2" s="22">
        <f t="shared" ref="G2:G21" si="0">SUM(M2:S2)</f>
        <v>33.5</v>
      </c>
      <c r="H2" s="23" t="s">
        <v>59</v>
      </c>
      <c r="I2" s="23" t="s">
        <v>30</v>
      </c>
      <c r="J2" s="24">
        <v>49</v>
      </c>
      <c r="K2" s="23" t="s">
        <v>31</v>
      </c>
      <c r="L2" s="23" t="s">
        <v>31</v>
      </c>
      <c r="M2" s="24">
        <v>0</v>
      </c>
      <c r="N2" s="24">
        <v>0</v>
      </c>
      <c r="O2" s="24">
        <v>0</v>
      </c>
      <c r="P2" s="24">
        <v>6</v>
      </c>
      <c r="Q2" s="24">
        <v>3</v>
      </c>
      <c r="R2" s="24">
        <v>0.5</v>
      </c>
      <c r="S2" s="24">
        <v>24</v>
      </c>
    </row>
    <row r="3" spans="1:19" s="26" customFormat="1" ht="14.25">
      <c r="A3" s="23" t="s">
        <v>75</v>
      </c>
      <c r="B3" s="21" t="s">
        <v>76</v>
      </c>
      <c r="C3" s="22">
        <v>981</v>
      </c>
      <c r="D3" s="21" t="s">
        <v>1</v>
      </c>
      <c r="E3" s="24">
        <v>189960</v>
      </c>
      <c r="F3" s="53">
        <v>44201.965650891201</v>
      </c>
      <c r="G3" s="22">
        <f t="shared" si="0"/>
        <v>21.9</v>
      </c>
      <c r="H3" s="23" t="s">
        <v>64</v>
      </c>
      <c r="I3" s="23" t="s">
        <v>30</v>
      </c>
      <c r="J3" s="24">
        <v>28</v>
      </c>
      <c r="K3" s="23" t="s">
        <v>32</v>
      </c>
      <c r="L3" s="23" t="s">
        <v>31</v>
      </c>
      <c r="M3" s="24">
        <v>6</v>
      </c>
      <c r="N3" s="24">
        <v>4</v>
      </c>
      <c r="O3" s="24">
        <v>0</v>
      </c>
      <c r="P3" s="24">
        <v>6</v>
      </c>
      <c r="Q3" s="24">
        <v>3</v>
      </c>
      <c r="R3" s="24">
        <v>1.5</v>
      </c>
      <c r="S3" s="24">
        <v>1.4</v>
      </c>
    </row>
    <row r="4" spans="1:19" s="26" customFormat="1" ht="14.25">
      <c r="A4" s="23" t="s">
        <v>75</v>
      </c>
      <c r="B4" s="21" t="s">
        <v>76</v>
      </c>
      <c r="C4" s="22">
        <v>981</v>
      </c>
      <c r="D4" s="21" t="s">
        <v>1</v>
      </c>
      <c r="E4" s="24">
        <v>188566</v>
      </c>
      <c r="F4" s="53">
        <v>44193.974493518515</v>
      </c>
      <c r="G4" s="22">
        <f t="shared" si="0"/>
        <v>14</v>
      </c>
      <c r="H4" s="23" t="s">
        <v>73</v>
      </c>
      <c r="I4" s="23" t="s">
        <v>30</v>
      </c>
      <c r="J4" s="24">
        <v>42</v>
      </c>
      <c r="K4" s="23" t="s">
        <v>31</v>
      </c>
      <c r="L4" s="23" t="s">
        <v>31</v>
      </c>
      <c r="M4" s="24">
        <v>0</v>
      </c>
      <c r="N4" s="24">
        <v>0</v>
      </c>
      <c r="O4" s="24">
        <v>0</v>
      </c>
      <c r="P4" s="24">
        <v>6</v>
      </c>
      <c r="Q4" s="24">
        <v>0</v>
      </c>
      <c r="R4" s="24">
        <v>0.8</v>
      </c>
      <c r="S4" s="24">
        <v>7.2</v>
      </c>
    </row>
    <row r="5" spans="1:19" s="26" customFormat="1" ht="14.25">
      <c r="A5" s="23" t="s">
        <v>75</v>
      </c>
      <c r="B5" s="21" t="s">
        <v>76</v>
      </c>
      <c r="C5" s="22">
        <v>981</v>
      </c>
      <c r="D5" s="21" t="s">
        <v>1</v>
      </c>
      <c r="E5" s="24">
        <v>192353</v>
      </c>
      <c r="F5" s="53">
        <v>44208.972490810185</v>
      </c>
      <c r="G5" s="22">
        <f t="shared" si="0"/>
        <v>12.799999999999999</v>
      </c>
      <c r="H5" s="23" t="s">
        <v>52</v>
      </c>
      <c r="I5" s="23" t="s">
        <v>30</v>
      </c>
      <c r="J5" s="24">
        <v>35</v>
      </c>
      <c r="K5" s="23" t="s">
        <v>31</v>
      </c>
      <c r="L5" s="23" t="s">
        <v>31</v>
      </c>
      <c r="M5" s="24">
        <v>0</v>
      </c>
      <c r="N5" s="24">
        <v>0</v>
      </c>
      <c r="O5" s="24">
        <v>0</v>
      </c>
      <c r="P5" s="24">
        <v>6</v>
      </c>
      <c r="Q5" s="24">
        <v>3</v>
      </c>
      <c r="R5" s="24">
        <v>0.2</v>
      </c>
      <c r="S5" s="24">
        <v>3.6</v>
      </c>
    </row>
    <row r="6" spans="1:19" s="26" customFormat="1" ht="14.25">
      <c r="A6" s="23" t="s">
        <v>75</v>
      </c>
      <c r="B6" s="21" t="s">
        <v>76</v>
      </c>
      <c r="C6" s="22">
        <v>981</v>
      </c>
      <c r="D6" s="21" t="s">
        <v>1</v>
      </c>
      <c r="E6" s="24">
        <v>194019</v>
      </c>
      <c r="F6" s="53">
        <v>44213.991682361113</v>
      </c>
      <c r="G6" s="22">
        <f t="shared" si="0"/>
        <v>11.7</v>
      </c>
      <c r="H6" s="23" t="s">
        <v>28</v>
      </c>
      <c r="I6" s="23" t="s">
        <v>30</v>
      </c>
      <c r="J6" s="24">
        <v>25</v>
      </c>
      <c r="K6" s="23" t="s">
        <v>31</v>
      </c>
      <c r="L6" s="23" t="s">
        <v>31</v>
      </c>
      <c r="M6" s="24">
        <v>0</v>
      </c>
      <c r="N6" s="24">
        <v>0</v>
      </c>
      <c r="O6" s="24">
        <v>0</v>
      </c>
      <c r="P6" s="24">
        <v>6</v>
      </c>
      <c r="Q6" s="24">
        <v>0</v>
      </c>
      <c r="R6" s="24">
        <v>1.5</v>
      </c>
      <c r="S6" s="24">
        <v>4.2</v>
      </c>
    </row>
    <row r="7" spans="1:19" s="26" customFormat="1" ht="14.25">
      <c r="A7" s="23" t="s">
        <v>75</v>
      </c>
      <c r="B7" s="21" t="s">
        <v>76</v>
      </c>
      <c r="C7" s="22">
        <v>981</v>
      </c>
      <c r="D7" s="21" t="s">
        <v>1</v>
      </c>
      <c r="E7" s="24">
        <v>193255</v>
      </c>
      <c r="F7" s="53">
        <v>44211.700013634254</v>
      </c>
      <c r="G7" s="22">
        <f t="shared" si="0"/>
        <v>11.7</v>
      </c>
      <c r="H7" s="23" t="s">
        <v>46</v>
      </c>
      <c r="I7" s="23" t="s">
        <v>30</v>
      </c>
      <c r="J7" s="24">
        <v>26</v>
      </c>
      <c r="K7" s="23" t="s">
        <v>31</v>
      </c>
      <c r="L7" s="23" t="s">
        <v>31</v>
      </c>
      <c r="M7" s="24">
        <v>0</v>
      </c>
      <c r="N7" s="24">
        <v>0</v>
      </c>
      <c r="O7" s="24">
        <v>0</v>
      </c>
      <c r="P7" s="24">
        <v>6</v>
      </c>
      <c r="Q7" s="24">
        <v>3</v>
      </c>
      <c r="R7" s="24">
        <v>1.5</v>
      </c>
      <c r="S7" s="24">
        <v>1.2</v>
      </c>
    </row>
    <row r="8" spans="1:19" s="26" customFormat="1" ht="14.25">
      <c r="A8" s="23" t="s">
        <v>75</v>
      </c>
      <c r="B8" s="21" t="s">
        <v>76</v>
      </c>
      <c r="C8" s="22">
        <v>981</v>
      </c>
      <c r="D8" s="21" t="s">
        <v>1</v>
      </c>
      <c r="E8" s="24">
        <v>190743</v>
      </c>
      <c r="F8" s="53">
        <v>44203.567750682865</v>
      </c>
      <c r="G8" s="22">
        <f t="shared" si="0"/>
        <v>8.9</v>
      </c>
      <c r="H8" s="23" t="s">
        <v>61</v>
      </c>
      <c r="I8" s="23" t="s">
        <v>30</v>
      </c>
      <c r="J8" s="24">
        <v>23</v>
      </c>
      <c r="K8" s="23" t="s">
        <v>31</v>
      </c>
      <c r="L8" s="23" t="s">
        <v>31</v>
      </c>
      <c r="M8" s="24">
        <v>0</v>
      </c>
      <c r="N8" s="24">
        <v>0</v>
      </c>
      <c r="O8" s="24">
        <v>0</v>
      </c>
      <c r="P8" s="24">
        <v>6</v>
      </c>
      <c r="Q8" s="24">
        <v>0</v>
      </c>
      <c r="R8" s="24">
        <v>1.5</v>
      </c>
      <c r="S8" s="24">
        <v>1.4</v>
      </c>
    </row>
    <row r="9" spans="1:19" s="26" customFormat="1" ht="14.25">
      <c r="A9" s="23" t="s">
        <v>75</v>
      </c>
      <c r="B9" s="21" t="s">
        <v>76</v>
      </c>
      <c r="C9" s="22">
        <v>981</v>
      </c>
      <c r="D9" s="21" t="s">
        <v>1</v>
      </c>
      <c r="E9" s="24">
        <v>190435</v>
      </c>
      <c r="F9" s="53">
        <v>44202.89754784722</v>
      </c>
      <c r="G9" s="22">
        <f t="shared" si="0"/>
        <v>7.9</v>
      </c>
      <c r="H9" s="23" t="s">
        <v>62</v>
      </c>
      <c r="I9" s="23" t="s">
        <v>30</v>
      </c>
      <c r="J9" s="24">
        <v>32</v>
      </c>
      <c r="K9" s="23" t="s">
        <v>31</v>
      </c>
      <c r="L9" s="23" t="s">
        <v>31</v>
      </c>
      <c r="M9" s="24">
        <v>0</v>
      </c>
      <c r="N9" s="24">
        <v>0</v>
      </c>
      <c r="O9" s="24">
        <v>0</v>
      </c>
      <c r="P9" s="24">
        <v>0</v>
      </c>
      <c r="Q9" s="24">
        <v>4</v>
      </c>
      <c r="R9" s="24">
        <v>1.5</v>
      </c>
      <c r="S9" s="24">
        <v>2.4</v>
      </c>
    </row>
    <row r="10" spans="1:19" s="26" customFormat="1" ht="14.25">
      <c r="A10" s="23" t="s">
        <v>75</v>
      </c>
      <c r="B10" s="21" t="s">
        <v>76</v>
      </c>
      <c r="C10" s="22">
        <v>981</v>
      </c>
      <c r="D10" s="21" t="s">
        <v>1</v>
      </c>
      <c r="E10" s="24">
        <v>188151</v>
      </c>
      <c r="F10" s="53">
        <v>44192.779772916663</v>
      </c>
      <c r="G10" s="22">
        <f t="shared" si="0"/>
        <v>7.9</v>
      </c>
      <c r="H10" s="23" t="s">
        <v>74</v>
      </c>
      <c r="I10" s="23" t="s">
        <v>30</v>
      </c>
      <c r="J10" s="24">
        <v>36</v>
      </c>
      <c r="K10" s="23" t="s">
        <v>31</v>
      </c>
      <c r="L10" s="23" t="s">
        <v>31</v>
      </c>
      <c r="M10" s="24">
        <v>0</v>
      </c>
      <c r="N10" s="24">
        <v>0</v>
      </c>
      <c r="O10" s="24">
        <v>0</v>
      </c>
      <c r="P10" s="24">
        <v>6</v>
      </c>
      <c r="Q10" s="24">
        <v>0</v>
      </c>
      <c r="R10" s="24">
        <v>0.5</v>
      </c>
      <c r="S10" s="24">
        <v>1.4</v>
      </c>
    </row>
    <row r="11" spans="1:19" s="26" customFormat="1" ht="14.25">
      <c r="A11" s="23" t="s">
        <v>75</v>
      </c>
      <c r="B11" s="21" t="s">
        <v>76</v>
      </c>
      <c r="C11" s="22">
        <v>981</v>
      </c>
      <c r="D11" s="21" t="s">
        <v>1</v>
      </c>
      <c r="E11" s="24">
        <v>192799</v>
      </c>
      <c r="F11" s="53">
        <v>44210.705741354162</v>
      </c>
      <c r="G11" s="22">
        <f t="shared" si="0"/>
        <v>7</v>
      </c>
      <c r="H11" s="23" t="s">
        <v>50</v>
      </c>
      <c r="I11" s="23" t="s">
        <v>30</v>
      </c>
      <c r="J11" s="24">
        <v>42</v>
      </c>
      <c r="K11" s="23" t="s">
        <v>31</v>
      </c>
      <c r="L11" s="23" t="s">
        <v>31</v>
      </c>
      <c r="M11" s="24">
        <v>0</v>
      </c>
      <c r="N11" s="24">
        <v>0</v>
      </c>
      <c r="O11" s="24">
        <v>0</v>
      </c>
      <c r="P11" s="24">
        <v>6</v>
      </c>
      <c r="Q11" s="24">
        <v>0</v>
      </c>
      <c r="R11" s="24">
        <v>0.2</v>
      </c>
      <c r="S11" s="24">
        <v>0.8</v>
      </c>
    </row>
    <row r="12" spans="1:19" s="26" customFormat="1" ht="14.25">
      <c r="A12" s="23" t="s">
        <v>75</v>
      </c>
      <c r="B12" s="21" t="s">
        <v>76</v>
      </c>
      <c r="C12" s="22">
        <v>981</v>
      </c>
      <c r="D12" s="21" t="s">
        <v>0</v>
      </c>
      <c r="E12" s="24">
        <v>193553</v>
      </c>
      <c r="F12" s="53">
        <v>44212.769928807866</v>
      </c>
      <c r="G12" s="22">
        <f t="shared" si="0"/>
        <v>10.5</v>
      </c>
      <c r="H12" s="23" t="s">
        <v>41</v>
      </c>
      <c r="I12" s="23" t="s">
        <v>30</v>
      </c>
      <c r="J12" s="24">
        <v>25</v>
      </c>
      <c r="K12" s="23" t="s">
        <v>31</v>
      </c>
      <c r="L12" s="23" t="s">
        <v>31</v>
      </c>
      <c r="M12" s="24">
        <v>0</v>
      </c>
      <c r="N12" s="24">
        <v>0</v>
      </c>
      <c r="O12" s="24">
        <v>0</v>
      </c>
      <c r="P12" s="24">
        <v>6</v>
      </c>
      <c r="Q12" s="24">
        <v>3</v>
      </c>
      <c r="R12" s="24">
        <v>1.5</v>
      </c>
      <c r="S12" s="24">
        <v>0</v>
      </c>
    </row>
    <row r="13" spans="1:19" s="26" customFormat="1" ht="14.25">
      <c r="A13" s="23" t="s">
        <v>75</v>
      </c>
      <c r="B13" s="21" t="s">
        <v>76</v>
      </c>
      <c r="C13" s="22">
        <v>981</v>
      </c>
      <c r="D13" s="21" t="s">
        <v>0</v>
      </c>
      <c r="E13" s="24">
        <v>189195</v>
      </c>
      <c r="F13" s="53">
        <v>44197.828614872684</v>
      </c>
      <c r="G13" s="22">
        <f t="shared" si="0"/>
        <v>10.5</v>
      </c>
      <c r="H13" s="23" t="s">
        <v>69</v>
      </c>
      <c r="I13" s="23" t="s">
        <v>30</v>
      </c>
      <c r="J13" s="24">
        <v>29</v>
      </c>
      <c r="K13" s="23" t="s">
        <v>31</v>
      </c>
      <c r="L13" s="23" t="s">
        <v>31</v>
      </c>
      <c r="M13" s="24">
        <v>0</v>
      </c>
      <c r="N13" s="24">
        <v>0</v>
      </c>
      <c r="O13" s="24">
        <v>0</v>
      </c>
      <c r="P13" s="24">
        <v>6</v>
      </c>
      <c r="Q13" s="24">
        <v>3</v>
      </c>
      <c r="R13" s="24">
        <v>1.5</v>
      </c>
      <c r="S13" s="24">
        <v>0</v>
      </c>
    </row>
    <row r="14" spans="1:19" s="26" customFormat="1" ht="14.25">
      <c r="A14" s="23" t="s">
        <v>75</v>
      </c>
      <c r="B14" s="21" t="s">
        <v>76</v>
      </c>
      <c r="C14" s="22">
        <v>981</v>
      </c>
      <c r="D14" s="21" t="s">
        <v>0</v>
      </c>
      <c r="E14" s="24">
        <v>191883</v>
      </c>
      <c r="F14" s="53">
        <v>44207.641242337959</v>
      </c>
      <c r="G14" s="22">
        <f t="shared" si="0"/>
        <v>7.5</v>
      </c>
      <c r="H14" s="23" t="s">
        <v>55</v>
      </c>
      <c r="I14" s="23" t="s">
        <v>30</v>
      </c>
      <c r="J14" s="24">
        <v>23</v>
      </c>
      <c r="K14" s="23" t="s">
        <v>31</v>
      </c>
      <c r="L14" s="23" t="s">
        <v>31</v>
      </c>
      <c r="M14" s="24">
        <v>0</v>
      </c>
      <c r="N14" s="24">
        <v>0</v>
      </c>
      <c r="O14" s="24">
        <v>0</v>
      </c>
      <c r="P14" s="24">
        <v>6</v>
      </c>
      <c r="Q14" s="24">
        <v>0</v>
      </c>
      <c r="R14" s="24">
        <v>1.5</v>
      </c>
      <c r="S14" s="24">
        <v>0</v>
      </c>
    </row>
    <row r="15" spans="1:19" s="26" customFormat="1" ht="14.25">
      <c r="A15" s="23" t="s">
        <v>75</v>
      </c>
      <c r="B15" s="21" t="s">
        <v>76</v>
      </c>
      <c r="C15" s="22">
        <v>981</v>
      </c>
      <c r="D15" s="21" t="s">
        <v>0</v>
      </c>
      <c r="E15" s="24">
        <v>188654</v>
      </c>
      <c r="F15" s="53">
        <v>44194.52783324074</v>
      </c>
      <c r="G15" s="22">
        <f t="shared" si="0"/>
        <v>7.5</v>
      </c>
      <c r="H15" s="23" t="s">
        <v>71</v>
      </c>
      <c r="I15" s="23" t="s">
        <v>30</v>
      </c>
      <c r="J15" s="24">
        <v>24</v>
      </c>
      <c r="K15" s="23" t="s">
        <v>31</v>
      </c>
      <c r="L15" s="23" t="s">
        <v>31</v>
      </c>
      <c r="M15" s="24">
        <v>0</v>
      </c>
      <c r="N15" s="24">
        <v>0</v>
      </c>
      <c r="O15" s="24">
        <v>0</v>
      </c>
      <c r="P15" s="24">
        <v>6</v>
      </c>
      <c r="Q15" s="24">
        <v>0</v>
      </c>
      <c r="R15" s="24">
        <v>1.5</v>
      </c>
      <c r="S15" s="24">
        <v>0</v>
      </c>
    </row>
    <row r="16" spans="1:19" s="26" customFormat="1" ht="14.25">
      <c r="A16" s="23" t="s">
        <v>75</v>
      </c>
      <c r="B16" s="21" t="s">
        <v>76</v>
      </c>
      <c r="C16" s="22">
        <v>981</v>
      </c>
      <c r="D16" s="21" t="s">
        <v>0</v>
      </c>
      <c r="E16" s="24">
        <v>193428</v>
      </c>
      <c r="F16" s="53">
        <v>44212.515900497681</v>
      </c>
      <c r="G16" s="22">
        <f t="shared" si="0"/>
        <v>7.2</v>
      </c>
      <c r="H16" s="23" t="s">
        <v>45</v>
      </c>
      <c r="I16" s="23" t="s">
        <v>30</v>
      </c>
      <c r="J16" s="24">
        <v>30</v>
      </c>
      <c r="K16" s="23" t="s">
        <v>31</v>
      </c>
      <c r="L16" s="23" t="s">
        <v>31</v>
      </c>
      <c r="M16" s="24">
        <v>0</v>
      </c>
      <c r="N16" s="24">
        <v>0</v>
      </c>
      <c r="O16" s="24">
        <v>0</v>
      </c>
      <c r="P16" s="24">
        <v>6</v>
      </c>
      <c r="Q16" s="24">
        <v>0</v>
      </c>
      <c r="R16" s="24">
        <v>1.2</v>
      </c>
      <c r="S16" s="24">
        <v>0</v>
      </c>
    </row>
    <row r="17" spans="1:19" s="26" customFormat="1" ht="14.25">
      <c r="A17" s="23" t="s">
        <v>75</v>
      </c>
      <c r="B17" s="21" t="s">
        <v>76</v>
      </c>
      <c r="C17" s="22">
        <v>981</v>
      </c>
      <c r="D17" s="21" t="s">
        <v>0</v>
      </c>
      <c r="E17" s="24">
        <v>193824</v>
      </c>
      <c r="F17" s="53">
        <v>44213.69887649305</v>
      </c>
      <c r="G17" s="22">
        <f t="shared" si="0"/>
        <v>6.8</v>
      </c>
      <c r="H17" s="23" t="s">
        <v>38</v>
      </c>
      <c r="I17" s="23" t="s">
        <v>30</v>
      </c>
      <c r="J17" s="24">
        <v>23</v>
      </c>
      <c r="K17" s="23" t="s">
        <v>31</v>
      </c>
      <c r="L17" s="23" t="s">
        <v>31</v>
      </c>
      <c r="M17" s="24">
        <v>0</v>
      </c>
      <c r="N17" s="24">
        <v>0</v>
      </c>
      <c r="O17" s="24">
        <v>0</v>
      </c>
      <c r="P17" s="24">
        <v>6</v>
      </c>
      <c r="Q17" s="24">
        <v>0</v>
      </c>
      <c r="R17" s="24">
        <v>0.8</v>
      </c>
      <c r="S17" s="24">
        <v>0</v>
      </c>
    </row>
    <row r="18" spans="1:19" s="26" customFormat="1" ht="14.25">
      <c r="A18" s="23" t="s">
        <v>75</v>
      </c>
      <c r="B18" s="21" t="s">
        <v>76</v>
      </c>
      <c r="C18" s="22">
        <v>981</v>
      </c>
      <c r="D18" s="21" t="s">
        <v>0</v>
      </c>
      <c r="E18" s="24">
        <v>191999</v>
      </c>
      <c r="F18" s="53">
        <v>44207.885022974537</v>
      </c>
      <c r="G18" s="22">
        <f t="shared" si="0"/>
        <v>6.5</v>
      </c>
      <c r="H18" s="23" t="s">
        <v>53</v>
      </c>
      <c r="I18" s="23" t="s">
        <v>30</v>
      </c>
      <c r="J18" s="24">
        <v>29</v>
      </c>
      <c r="K18" s="23" t="s">
        <v>31</v>
      </c>
      <c r="L18" s="23" t="s">
        <v>31</v>
      </c>
      <c r="M18" s="24">
        <v>0</v>
      </c>
      <c r="N18" s="24">
        <v>0</v>
      </c>
      <c r="O18" s="24">
        <v>0</v>
      </c>
      <c r="P18" s="24">
        <v>6</v>
      </c>
      <c r="Q18" s="24">
        <v>0</v>
      </c>
      <c r="R18" s="24">
        <v>0.5</v>
      </c>
      <c r="S18" s="24">
        <v>0</v>
      </c>
    </row>
    <row r="19" spans="1:19" s="26" customFormat="1" ht="14.25">
      <c r="A19" s="23" t="s">
        <v>75</v>
      </c>
      <c r="B19" s="21" t="s">
        <v>76</v>
      </c>
      <c r="C19" s="22">
        <v>981</v>
      </c>
      <c r="D19" s="21" t="s">
        <v>0</v>
      </c>
      <c r="E19" s="24">
        <v>188655</v>
      </c>
      <c r="F19" s="53">
        <v>44194.52995251157</v>
      </c>
      <c r="G19" s="22">
        <f t="shared" si="0"/>
        <v>6</v>
      </c>
      <c r="H19" s="23" t="s">
        <v>70</v>
      </c>
      <c r="I19" s="23" t="s">
        <v>30</v>
      </c>
      <c r="J19" s="24">
        <v>24</v>
      </c>
      <c r="K19" s="23" t="s">
        <v>31</v>
      </c>
      <c r="L19" s="23" t="s">
        <v>31</v>
      </c>
      <c r="M19" s="24">
        <v>0</v>
      </c>
      <c r="N19" s="24">
        <v>0</v>
      </c>
      <c r="O19" s="24">
        <v>0</v>
      </c>
      <c r="P19" s="24">
        <v>6</v>
      </c>
      <c r="Q19" s="24">
        <v>0</v>
      </c>
      <c r="R19" s="24">
        <v>0</v>
      </c>
      <c r="S19" s="24">
        <v>0</v>
      </c>
    </row>
    <row r="20" spans="1:19" s="26" customFormat="1" ht="14.25">
      <c r="A20" s="23" t="s">
        <v>75</v>
      </c>
      <c r="B20" s="21" t="s">
        <v>76</v>
      </c>
      <c r="C20" s="22">
        <v>981</v>
      </c>
      <c r="D20" s="21" t="s">
        <v>4</v>
      </c>
      <c r="E20" s="24">
        <v>190923</v>
      </c>
      <c r="F20" s="53">
        <v>44203.888170752311</v>
      </c>
      <c r="G20" s="22">
        <f t="shared" si="0"/>
        <v>33.5</v>
      </c>
      <c r="H20" s="23" t="s">
        <v>59</v>
      </c>
      <c r="I20" s="23" t="s">
        <v>30</v>
      </c>
      <c r="J20" s="24">
        <v>49</v>
      </c>
      <c r="K20" s="23" t="s">
        <v>31</v>
      </c>
      <c r="L20" s="23" t="s">
        <v>31</v>
      </c>
      <c r="M20" s="24">
        <v>0</v>
      </c>
      <c r="N20" s="24">
        <v>0</v>
      </c>
      <c r="O20" s="24">
        <v>0</v>
      </c>
      <c r="P20" s="24">
        <v>6</v>
      </c>
      <c r="Q20" s="24">
        <v>3</v>
      </c>
      <c r="R20" s="24">
        <v>0.5</v>
      </c>
      <c r="S20" s="24">
        <v>24</v>
      </c>
    </row>
    <row r="21" spans="1:19" s="26" customFormat="1" ht="14.25">
      <c r="A21" s="23" t="s">
        <v>75</v>
      </c>
      <c r="B21" s="21" t="s">
        <v>76</v>
      </c>
      <c r="C21" s="22">
        <v>981</v>
      </c>
      <c r="D21" s="21" t="s">
        <v>4</v>
      </c>
      <c r="E21" s="24">
        <v>193429</v>
      </c>
      <c r="F21" s="53">
        <v>44212.515914490737</v>
      </c>
      <c r="G21" s="22">
        <f t="shared" si="0"/>
        <v>7.2</v>
      </c>
      <c r="H21" s="23" t="s">
        <v>45</v>
      </c>
      <c r="I21" s="23" t="s">
        <v>30</v>
      </c>
      <c r="J21" s="24">
        <v>30</v>
      </c>
      <c r="K21" s="23" t="s">
        <v>31</v>
      </c>
      <c r="L21" s="23" t="s">
        <v>31</v>
      </c>
      <c r="M21" s="24">
        <v>0</v>
      </c>
      <c r="N21" s="24">
        <v>0</v>
      </c>
      <c r="O21" s="24">
        <v>0</v>
      </c>
      <c r="P21" s="24">
        <v>6</v>
      </c>
      <c r="Q21" s="24">
        <v>0</v>
      </c>
      <c r="R21" s="24">
        <v>1.2</v>
      </c>
      <c r="S21" s="24">
        <v>0</v>
      </c>
    </row>
  </sheetData>
  <autoFilter ref="A1:S11">
    <sortState ref="A2:S21">
      <sortCondition descending="1" ref="G2"/>
    </sortState>
  </autoFilter>
  <sortState ref="A2:V20">
    <sortCondition descending="1" ref="G2:G20"/>
    <sortCondition descending="1" ref="M2:M20"/>
    <sortCondition descending="1" ref="S2:S20"/>
    <sortCondition descending="1" ref="Q2:Q20"/>
    <sortCondition ref="D2:D20" customList="CLASSIFICADO,DESCLASSIFICADO,CANCELADO"/>
  </sortState>
  <phoneticPr fontId="6" type="noConversion"/>
  <pageMargins left="0.51181102362204722" right="0.47244094488188981" top="0.78740157480314965" bottom="0.78740157480314965" header="0.31496062992125984" footer="0.31496062992125984"/>
  <pageSetup paperSize="9" scale="2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"/>
  <sheetViews>
    <sheetView showGridLines="0" zoomScaleSheetLayoutView="40" workbookViewId="0">
      <selection activeCell="C6" sqref="C6"/>
    </sheetView>
  </sheetViews>
  <sheetFormatPr defaultColWidth="21.7109375" defaultRowHeight="15.75"/>
  <cols>
    <col min="1" max="1" width="47.7109375" style="15" customWidth="1"/>
    <col min="2" max="7" width="21.7109375" style="16"/>
    <col min="8" max="9" width="47.7109375" style="16" customWidth="1"/>
    <col min="10" max="16384" width="21.7109375" style="16"/>
  </cols>
  <sheetData>
    <row r="1" spans="1:19" s="18" customFormat="1" ht="78.95" customHeight="1">
      <c r="A1" s="55" t="s">
        <v>25</v>
      </c>
      <c r="B1" s="56" t="s">
        <v>6</v>
      </c>
      <c r="C1" s="56" t="s">
        <v>7</v>
      </c>
      <c r="D1" s="56" t="s">
        <v>8</v>
      </c>
      <c r="E1" s="56" t="s">
        <v>9</v>
      </c>
      <c r="F1" s="56" t="s">
        <v>10</v>
      </c>
      <c r="G1" s="56" t="s">
        <v>17</v>
      </c>
      <c r="H1" s="56" t="s">
        <v>11</v>
      </c>
      <c r="I1" s="56" t="s">
        <v>12</v>
      </c>
      <c r="J1" s="56" t="s">
        <v>13</v>
      </c>
      <c r="K1" s="56" t="s">
        <v>14</v>
      </c>
      <c r="L1" s="56" t="s">
        <v>15</v>
      </c>
      <c r="M1" s="56" t="s">
        <v>16</v>
      </c>
      <c r="N1" s="56" t="s">
        <v>19</v>
      </c>
      <c r="O1" s="56" t="s">
        <v>20</v>
      </c>
      <c r="P1" s="56" t="s">
        <v>21</v>
      </c>
      <c r="Q1" s="56" t="s">
        <v>23</v>
      </c>
      <c r="R1" s="56" t="s">
        <v>22</v>
      </c>
      <c r="S1" s="56" t="s">
        <v>24</v>
      </c>
    </row>
    <row r="2" spans="1:19" s="54" customFormat="1" ht="14.25">
      <c r="A2" s="27" t="s">
        <v>75</v>
      </c>
      <c r="B2" s="21" t="s">
        <v>76</v>
      </c>
      <c r="C2" s="22">
        <v>981</v>
      </c>
      <c r="D2" s="21" t="s">
        <v>1</v>
      </c>
      <c r="E2" s="28">
        <v>189323</v>
      </c>
      <c r="F2" s="29">
        <v>44199.500511215279</v>
      </c>
      <c r="G2" s="22">
        <f>SUM(M2:S2)</f>
        <v>4.3999999999999995</v>
      </c>
      <c r="H2" s="27" t="s">
        <v>67</v>
      </c>
      <c r="I2" s="27" t="s">
        <v>68</v>
      </c>
      <c r="J2" s="27" t="s">
        <v>34</v>
      </c>
      <c r="K2" s="54" t="s">
        <v>31</v>
      </c>
      <c r="L2" s="54" t="s">
        <v>31</v>
      </c>
      <c r="M2" s="54">
        <v>0</v>
      </c>
      <c r="N2" s="54">
        <v>0</v>
      </c>
      <c r="O2" s="54">
        <v>3</v>
      </c>
      <c r="P2" s="54">
        <v>0</v>
      </c>
      <c r="Q2" s="54">
        <v>0</v>
      </c>
      <c r="R2" s="28">
        <v>0.8</v>
      </c>
      <c r="S2" s="28">
        <v>0.6</v>
      </c>
    </row>
  </sheetData>
  <sortState ref="A2:V13">
    <sortCondition descending="1" ref="G2:G13"/>
    <sortCondition descending="1" ref="M2:M13"/>
    <sortCondition descending="1" ref="S2:S13"/>
    <sortCondition descending="1" ref="Q2:Q13"/>
    <sortCondition ref="D2:D13" customList="CLASSIFICADO,DESCLASSIFICADO,CANCELADO"/>
  </sortState>
  <phoneticPr fontId="6" type="noConversion"/>
  <pageMargins left="0.51181102362204722" right="0.51181102362204722" top="0.78740157480314965" bottom="0.78740157480314965" header="0.31496062992125984" footer="0.31496062992125984"/>
  <pageSetup paperSize="9" scale="27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"/>
  <sheetViews>
    <sheetView showGridLines="0" topLeftCell="L1" zoomScaleSheetLayoutView="40" workbookViewId="0">
      <selection activeCell="D9" sqref="D9"/>
    </sheetView>
  </sheetViews>
  <sheetFormatPr defaultColWidth="17.7109375" defaultRowHeight="15"/>
  <cols>
    <col min="1" max="1" width="47.7109375" style="1" customWidth="1"/>
    <col min="2" max="7" width="21.7109375" style="1" customWidth="1"/>
    <col min="8" max="8" width="56.140625" style="1" customWidth="1"/>
    <col min="9" max="9" width="47.7109375" style="1" customWidth="1"/>
    <col min="10" max="19" width="21.7109375" style="1" customWidth="1"/>
    <col min="20" max="16384" width="17.7109375" style="1"/>
  </cols>
  <sheetData>
    <row r="1" spans="1:19" s="7" customFormat="1" ht="78.95" customHeight="1">
      <c r="A1" s="6" t="s">
        <v>25</v>
      </c>
      <c r="B1" s="6" t="s">
        <v>6</v>
      </c>
      <c r="C1" s="6" t="s">
        <v>7</v>
      </c>
      <c r="D1" s="6" t="s">
        <v>8</v>
      </c>
      <c r="E1" s="6" t="s">
        <v>9</v>
      </c>
      <c r="F1" s="6" t="s">
        <v>10</v>
      </c>
      <c r="G1" s="6" t="s">
        <v>17</v>
      </c>
      <c r="H1" s="6" t="s">
        <v>11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  <c r="N1" s="6" t="s">
        <v>19</v>
      </c>
      <c r="O1" s="6" t="s">
        <v>20</v>
      </c>
      <c r="P1" s="6" t="s">
        <v>21</v>
      </c>
      <c r="Q1" s="6" t="s">
        <v>23</v>
      </c>
      <c r="R1" s="6" t="s">
        <v>22</v>
      </c>
      <c r="S1" s="6" t="s">
        <v>24</v>
      </c>
    </row>
    <row r="2" spans="1:19" s="35" customFormat="1" ht="14.25">
      <c r="A2" s="32" t="s">
        <v>75</v>
      </c>
      <c r="B2" s="30" t="s">
        <v>76</v>
      </c>
      <c r="C2" s="31">
        <v>981</v>
      </c>
      <c r="D2" s="32" t="s">
        <v>0</v>
      </c>
      <c r="E2" s="33">
        <v>193434</v>
      </c>
      <c r="F2" s="57">
        <v>44212.52946946759</v>
      </c>
      <c r="G2" s="33">
        <f>SUM(M2:S2)</f>
        <v>10</v>
      </c>
      <c r="H2" s="32" t="s">
        <v>43</v>
      </c>
      <c r="I2" s="34" t="s">
        <v>44</v>
      </c>
      <c r="J2" s="32" t="s">
        <v>33</v>
      </c>
      <c r="K2" s="32" t="s">
        <v>32</v>
      </c>
      <c r="L2" s="32" t="s">
        <v>31</v>
      </c>
      <c r="M2" s="33">
        <v>6</v>
      </c>
      <c r="N2" s="33">
        <v>4</v>
      </c>
      <c r="O2" s="33">
        <v>0</v>
      </c>
      <c r="P2" s="33">
        <v>0</v>
      </c>
      <c r="Q2" s="33">
        <v>0</v>
      </c>
      <c r="R2" s="33">
        <v>0</v>
      </c>
      <c r="S2" s="33">
        <v>0</v>
      </c>
    </row>
    <row r="3" spans="1:19" s="35" customFormat="1" ht="14.25">
      <c r="A3" s="32" t="s">
        <v>75</v>
      </c>
      <c r="B3" s="30" t="s">
        <v>76</v>
      </c>
      <c r="C3" s="31">
        <v>981</v>
      </c>
      <c r="D3" s="32" t="s">
        <v>0</v>
      </c>
      <c r="E3" s="33">
        <v>191310</v>
      </c>
      <c r="F3" s="57">
        <v>44204.947687766202</v>
      </c>
      <c r="G3" s="33">
        <f>SUM(M3:S3)</f>
        <v>10</v>
      </c>
      <c r="H3" s="32" t="s">
        <v>57</v>
      </c>
      <c r="I3" s="34" t="s">
        <v>44</v>
      </c>
      <c r="J3" s="32" t="s">
        <v>58</v>
      </c>
      <c r="K3" s="32" t="s">
        <v>32</v>
      </c>
      <c r="L3" s="32" t="s">
        <v>31</v>
      </c>
      <c r="M3" s="33">
        <v>6</v>
      </c>
      <c r="N3" s="33">
        <v>4</v>
      </c>
      <c r="O3" s="33">
        <v>0</v>
      </c>
      <c r="P3" s="33">
        <v>0</v>
      </c>
      <c r="Q3" s="33">
        <v>0</v>
      </c>
      <c r="R3" s="33">
        <v>0</v>
      </c>
      <c r="S3" s="33">
        <v>0</v>
      </c>
    </row>
    <row r="4" spans="1:19" s="35" customFormat="1" ht="14.25">
      <c r="A4" s="32" t="s">
        <v>75</v>
      </c>
      <c r="B4" s="30" t="s">
        <v>76</v>
      </c>
      <c r="C4" s="31">
        <v>981</v>
      </c>
      <c r="D4" s="32" t="s">
        <v>0</v>
      </c>
      <c r="E4" s="33">
        <v>191868</v>
      </c>
      <c r="F4" s="57">
        <v>44207.613755555554</v>
      </c>
      <c r="G4" s="33">
        <f>SUM(M4:S4)</f>
        <v>6.5</v>
      </c>
      <c r="H4" s="32" t="s">
        <v>56</v>
      </c>
      <c r="I4" s="34" t="s">
        <v>44</v>
      </c>
      <c r="J4" s="32" t="s">
        <v>39</v>
      </c>
      <c r="K4" s="32" t="s">
        <v>31</v>
      </c>
      <c r="L4" s="32" t="s">
        <v>31</v>
      </c>
      <c r="M4" s="33">
        <v>0</v>
      </c>
      <c r="N4" s="33">
        <v>0</v>
      </c>
      <c r="O4" s="33">
        <v>0</v>
      </c>
      <c r="P4" s="33">
        <v>6</v>
      </c>
      <c r="Q4" s="33">
        <v>0</v>
      </c>
      <c r="R4" s="33">
        <v>0.5</v>
      </c>
      <c r="S4" s="33">
        <v>0</v>
      </c>
    </row>
  </sheetData>
  <sortState ref="A2:S4">
    <sortCondition descending="1" ref="G2"/>
  </sortState>
  <pageMargins left="0.19685039370078741" right="0.19685039370078741" top="0.19685039370078741" bottom="0.19685039370078741" header="0" footer="0"/>
  <pageSetup paperSize="9" scale="2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"/>
  <sheetViews>
    <sheetView topLeftCell="L1" workbookViewId="0">
      <selection activeCell="D10" sqref="D10"/>
    </sheetView>
  </sheetViews>
  <sheetFormatPr defaultRowHeight="15"/>
  <cols>
    <col min="1" max="1" width="21.85546875" bestFit="1" customWidth="1"/>
    <col min="2" max="2" width="12.140625" customWidth="1"/>
    <col min="3" max="3" width="12.5703125" customWidth="1"/>
    <col min="4" max="4" width="18" customWidth="1"/>
    <col min="5" max="5" width="15.85546875" customWidth="1"/>
    <col min="6" max="6" width="23.42578125" customWidth="1"/>
    <col min="7" max="7" width="13.5703125" customWidth="1"/>
    <col min="8" max="8" width="56" customWidth="1"/>
    <col min="9" max="9" width="27.140625" customWidth="1"/>
    <col min="11" max="11" width="16.28515625" customWidth="1"/>
    <col min="12" max="12" width="26.42578125" customWidth="1"/>
    <col min="13" max="13" width="17.140625" customWidth="1"/>
    <col min="14" max="14" width="28.28515625" customWidth="1"/>
    <col min="15" max="15" width="21.140625" customWidth="1"/>
    <col min="16" max="20" width="21.7109375" customWidth="1"/>
  </cols>
  <sheetData>
    <row r="1" spans="1:19" s="7" customFormat="1" ht="78.95" customHeight="1">
      <c r="A1" s="6" t="s">
        <v>25</v>
      </c>
      <c r="B1" s="6" t="s">
        <v>6</v>
      </c>
      <c r="C1" s="6" t="s">
        <v>7</v>
      </c>
      <c r="D1" s="6" t="s">
        <v>8</v>
      </c>
      <c r="E1" s="6" t="s">
        <v>9</v>
      </c>
      <c r="F1" s="6" t="s">
        <v>10</v>
      </c>
      <c r="G1" s="6" t="s">
        <v>17</v>
      </c>
      <c r="H1" s="6" t="s">
        <v>11</v>
      </c>
      <c r="I1" s="6" t="s">
        <v>12</v>
      </c>
      <c r="J1" s="6" t="s">
        <v>13</v>
      </c>
      <c r="K1" s="6" t="s">
        <v>14</v>
      </c>
      <c r="L1" s="6" t="s">
        <v>15</v>
      </c>
      <c r="M1" s="6" t="s">
        <v>16</v>
      </c>
      <c r="N1" s="6" t="s">
        <v>19</v>
      </c>
      <c r="O1" s="6" t="s">
        <v>20</v>
      </c>
      <c r="P1" s="6" t="s">
        <v>21</v>
      </c>
      <c r="Q1" s="6" t="s">
        <v>23</v>
      </c>
      <c r="R1" s="6" t="s">
        <v>22</v>
      </c>
      <c r="S1" s="6" t="s">
        <v>24</v>
      </c>
    </row>
    <row r="2" spans="1:19" s="39" customFormat="1" ht="14.25">
      <c r="A2" s="27" t="s">
        <v>75</v>
      </c>
      <c r="B2" s="36" t="s">
        <v>76</v>
      </c>
      <c r="C2" s="37">
        <v>981</v>
      </c>
      <c r="D2" s="23" t="s">
        <v>1</v>
      </c>
      <c r="E2" s="28">
        <v>189851</v>
      </c>
      <c r="F2" s="29">
        <v>44201.61947755787</v>
      </c>
      <c r="G2" s="24">
        <f>SUM(M2:S2)</f>
        <v>19.799999999999997</v>
      </c>
      <c r="H2" s="27" t="s">
        <v>65</v>
      </c>
      <c r="I2" s="27" t="s">
        <v>66</v>
      </c>
      <c r="J2" s="27" t="s">
        <v>60</v>
      </c>
      <c r="K2" s="38" t="s">
        <v>32</v>
      </c>
      <c r="L2" s="38" t="s">
        <v>31</v>
      </c>
      <c r="M2" s="38">
        <v>6</v>
      </c>
      <c r="N2" s="38">
        <v>4</v>
      </c>
      <c r="O2" s="38">
        <v>0</v>
      </c>
      <c r="P2" s="38">
        <v>0</v>
      </c>
      <c r="Q2" s="38">
        <v>0</v>
      </c>
      <c r="R2" s="38">
        <v>0.2</v>
      </c>
      <c r="S2" s="28">
        <v>9.6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"/>
  <sheetViews>
    <sheetView showGridLines="0" zoomScaleSheetLayoutView="70" workbookViewId="0">
      <selection activeCell="A17" sqref="A17"/>
    </sheetView>
  </sheetViews>
  <sheetFormatPr defaultColWidth="21.7109375" defaultRowHeight="15"/>
  <cols>
    <col min="1" max="1" width="47.7109375" style="15" customWidth="1"/>
    <col min="2" max="7" width="21.7109375" style="15"/>
    <col min="8" max="9" width="47.7109375" style="15" customWidth="1"/>
    <col min="10" max="16384" width="21.7109375" style="15"/>
  </cols>
  <sheetData>
    <row r="1" spans="1:19" s="19" customFormat="1" ht="78.95" customHeight="1">
      <c r="A1" s="6" t="s">
        <v>25</v>
      </c>
      <c r="B1" s="17" t="s">
        <v>6</v>
      </c>
      <c r="C1" s="17" t="s">
        <v>7</v>
      </c>
      <c r="D1" s="17" t="s">
        <v>8</v>
      </c>
      <c r="E1" s="17" t="s">
        <v>9</v>
      </c>
      <c r="F1" s="17" t="s">
        <v>10</v>
      </c>
      <c r="G1" s="17" t="s">
        <v>17</v>
      </c>
      <c r="H1" s="17" t="s">
        <v>11</v>
      </c>
      <c r="I1" s="17" t="s">
        <v>12</v>
      </c>
      <c r="J1" s="17" t="s">
        <v>13</v>
      </c>
      <c r="K1" s="17" t="s">
        <v>14</v>
      </c>
      <c r="L1" s="17" t="s">
        <v>15</v>
      </c>
      <c r="M1" s="17" t="s">
        <v>16</v>
      </c>
      <c r="N1" s="17" t="s">
        <v>19</v>
      </c>
      <c r="O1" s="17" t="s">
        <v>20</v>
      </c>
      <c r="P1" s="17" t="s">
        <v>21</v>
      </c>
      <c r="Q1" s="17" t="s">
        <v>23</v>
      </c>
      <c r="R1" s="17" t="s">
        <v>22</v>
      </c>
      <c r="S1" s="17" t="s">
        <v>24</v>
      </c>
    </row>
    <row r="2" spans="1:19" ht="15.75">
      <c r="A2" s="9"/>
      <c r="B2" s="9"/>
      <c r="C2" s="9"/>
      <c r="D2" s="9"/>
      <c r="E2" s="13"/>
      <c r="F2" s="14"/>
      <c r="G2" s="13"/>
      <c r="H2" s="9"/>
      <c r="I2" s="20"/>
      <c r="J2" s="20"/>
      <c r="K2" s="20"/>
      <c r="L2" s="20"/>
      <c r="M2" s="10"/>
      <c r="N2" s="10"/>
      <c r="O2" s="10"/>
      <c r="P2" s="10"/>
      <c r="Q2" s="10"/>
      <c r="R2" s="10"/>
      <c r="S2" s="10"/>
    </row>
    <row r="3" spans="1:19" ht="15.75">
      <c r="A3" s="9"/>
      <c r="B3" s="9"/>
      <c r="C3" s="9"/>
      <c r="D3" s="9"/>
      <c r="E3" s="13"/>
      <c r="F3" s="14"/>
      <c r="G3" s="13"/>
      <c r="H3" s="9"/>
      <c r="I3" s="20"/>
      <c r="J3" s="20"/>
      <c r="K3" s="20"/>
      <c r="L3" s="20"/>
      <c r="M3" s="10"/>
      <c r="N3" s="10"/>
      <c r="O3" s="10"/>
      <c r="P3" s="10"/>
      <c r="Q3" s="10"/>
      <c r="R3" s="10"/>
      <c r="S3" s="10"/>
    </row>
    <row r="4" spans="1:19" ht="15.75">
      <c r="A4" s="9"/>
      <c r="B4" s="9"/>
      <c r="C4" s="9"/>
      <c r="D4" s="9"/>
      <c r="E4" s="13"/>
      <c r="F4" s="14"/>
      <c r="G4" s="13"/>
      <c r="H4" s="9"/>
      <c r="I4" s="20"/>
      <c r="J4" s="20"/>
      <c r="K4" s="20"/>
      <c r="L4" s="20"/>
      <c r="M4" s="10"/>
      <c r="N4" s="10"/>
      <c r="O4" s="10"/>
      <c r="P4" s="10"/>
      <c r="Q4" s="10"/>
      <c r="R4" s="10"/>
      <c r="S4" s="10"/>
    </row>
  </sheetData>
  <sortState ref="A2:V6">
    <sortCondition ref="A2:A6"/>
    <sortCondition descending="1" ref="G2:G6"/>
  </sortState>
  <pageMargins left="0.51181102362204722" right="0.51181102362204722" top="0.78740157480314965" bottom="0.78740157480314965" header="0.31496062992125984" footer="0.31496062992125984"/>
  <pageSetup paperSize="9" scale="27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"/>
  <sheetViews>
    <sheetView workbookViewId="0">
      <selection activeCell="G14" sqref="G14"/>
    </sheetView>
  </sheetViews>
  <sheetFormatPr defaultRowHeight="15"/>
  <cols>
    <col min="1" max="1" width="38.140625" customWidth="1"/>
    <col min="4" max="4" width="21.85546875" customWidth="1"/>
    <col min="5" max="5" width="21.42578125" customWidth="1"/>
    <col min="6" max="6" width="24.85546875" customWidth="1"/>
    <col min="7" max="7" width="20.7109375" customWidth="1"/>
    <col min="8" max="8" width="44.7109375" customWidth="1"/>
    <col min="9" max="9" width="45.85546875" customWidth="1"/>
    <col min="11" max="11" width="16.7109375" customWidth="1"/>
    <col min="12" max="12" width="19.85546875" customWidth="1"/>
    <col min="13" max="13" width="23.140625" customWidth="1"/>
    <col min="14" max="14" width="25.42578125" customWidth="1"/>
    <col min="15" max="15" width="21.85546875" customWidth="1"/>
    <col min="16" max="16" width="24.85546875" customWidth="1"/>
    <col min="17" max="17" width="25" customWidth="1"/>
    <col min="18" max="18" width="23.42578125" customWidth="1"/>
    <col min="19" max="19" width="31.85546875" customWidth="1"/>
  </cols>
  <sheetData>
    <row r="1" spans="1:19" s="19" customFormat="1" ht="78.95" customHeight="1">
      <c r="A1" s="6" t="s">
        <v>25</v>
      </c>
      <c r="B1" s="17" t="s">
        <v>6</v>
      </c>
      <c r="C1" s="17" t="s">
        <v>7</v>
      </c>
      <c r="D1" s="17" t="s">
        <v>8</v>
      </c>
      <c r="E1" s="17" t="s">
        <v>9</v>
      </c>
      <c r="F1" s="17" t="s">
        <v>10</v>
      </c>
      <c r="G1" s="17" t="s">
        <v>17</v>
      </c>
      <c r="H1" s="17" t="s">
        <v>11</v>
      </c>
      <c r="I1" s="17" t="s">
        <v>12</v>
      </c>
      <c r="J1" s="17" t="s">
        <v>13</v>
      </c>
      <c r="K1" s="17" t="s">
        <v>14</v>
      </c>
      <c r="L1" s="17" t="s">
        <v>15</v>
      </c>
      <c r="M1" s="17" t="s">
        <v>16</v>
      </c>
      <c r="N1" s="17" t="s">
        <v>19</v>
      </c>
      <c r="O1" s="17" t="s">
        <v>20</v>
      </c>
      <c r="P1" s="17" t="s">
        <v>21</v>
      </c>
      <c r="Q1" s="17" t="s">
        <v>23</v>
      </c>
      <c r="R1" s="17" t="s">
        <v>22</v>
      </c>
      <c r="S1" s="17" t="s">
        <v>24</v>
      </c>
    </row>
    <row r="2" spans="1:19" s="40" customFormat="1" ht="14.25">
      <c r="A2" s="27" t="s">
        <v>75</v>
      </c>
      <c r="B2" s="21" t="s">
        <v>76</v>
      </c>
      <c r="C2" s="22">
        <v>981</v>
      </c>
      <c r="D2" s="21" t="s">
        <v>1</v>
      </c>
      <c r="E2" s="28">
        <v>188569</v>
      </c>
      <c r="F2" s="29">
        <v>44193.981781574075</v>
      </c>
      <c r="G2" s="22">
        <f>SUM(M2:S2)</f>
        <v>10.4</v>
      </c>
      <c r="H2" s="27" t="s">
        <v>72</v>
      </c>
      <c r="I2" s="27" t="s">
        <v>49</v>
      </c>
      <c r="J2" s="27" t="s">
        <v>54</v>
      </c>
      <c r="K2" s="27" t="s">
        <v>32</v>
      </c>
      <c r="L2" s="27" t="s">
        <v>31</v>
      </c>
      <c r="M2" s="25">
        <v>6</v>
      </c>
      <c r="N2" s="25">
        <v>4</v>
      </c>
      <c r="O2" s="25">
        <v>0</v>
      </c>
      <c r="P2" s="25">
        <v>0</v>
      </c>
      <c r="Q2" s="25">
        <v>0</v>
      </c>
      <c r="R2" s="25">
        <v>0</v>
      </c>
      <c r="S2" s="28">
        <v>0.4</v>
      </c>
    </row>
    <row r="3" spans="1:19" s="40" customFormat="1" ht="14.25">
      <c r="A3" s="27" t="s">
        <v>75</v>
      </c>
      <c r="B3" s="21" t="s">
        <v>76</v>
      </c>
      <c r="C3" s="22">
        <v>981</v>
      </c>
      <c r="D3" s="21" t="s">
        <v>0</v>
      </c>
      <c r="E3" s="28">
        <v>193147</v>
      </c>
      <c r="F3" s="29">
        <v>44211.562146238422</v>
      </c>
      <c r="G3" s="22">
        <f>SUM(M3:S3)</f>
        <v>10</v>
      </c>
      <c r="H3" s="27" t="s">
        <v>48</v>
      </c>
      <c r="I3" s="27" t="s">
        <v>49</v>
      </c>
      <c r="J3" s="27" t="s">
        <v>29</v>
      </c>
      <c r="K3" s="27" t="s">
        <v>32</v>
      </c>
      <c r="L3" s="27" t="s">
        <v>31</v>
      </c>
      <c r="M3" s="25">
        <v>6</v>
      </c>
      <c r="N3" s="25">
        <v>4</v>
      </c>
      <c r="O3" s="25">
        <v>0</v>
      </c>
      <c r="P3" s="25">
        <v>0</v>
      </c>
      <c r="Q3" s="25"/>
      <c r="R3" s="25">
        <v>0</v>
      </c>
      <c r="S3" s="25">
        <v>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</vt:i4>
      </vt:variant>
    </vt:vector>
  </HeadingPairs>
  <TitlesOfParts>
    <vt:vector size="9" baseType="lpstr">
      <vt:lpstr>RESUMO</vt:lpstr>
      <vt:lpstr>CIRURGIÃO DENTISTA</vt:lpstr>
      <vt:lpstr>ENFERMEIRA</vt:lpstr>
      <vt:lpstr>TÉCNICO EM ENFERMAGEM</vt:lpstr>
      <vt:lpstr>AGENTE DE COMBATE À ENDEMIAS</vt:lpstr>
      <vt:lpstr>TÉCNICO DE SANEAMENTO</vt:lpstr>
      <vt:lpstr>MICROSCOPISTA</vt:lpstr>
      <vt:lpstr>AUXILIAR DE SAÚDE BUCAL</vt:lpstr>
      <vt:lpstr>ENFERMEIRA!Area_de_impressao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Tales</dc:creator>
  <cp:lastModifiedBy>Usuário do Windows</cp:lastModifiedBy>
  <cp:lastPrinted>2021-01-08T11:36:29Z</cp:lastPrinted>
  <dcterms:created xsi:type="dcterms:W3CDTF">2020-08-11T18:27:10Z</dcterms:created>
  <dcterms:modified xsi:type="dcterms:W3CDTF">2021-01-21T00:49:43Z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18.2.4.0</vt:lpwstr>
  </property>
</Properties>
</file>