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E:\DSEI PORTO VELHO\"/>
    </mc:Choice>
  </mc:AlternateContent>
  <bookViews>
    <workbookView xWindow="0" yWindow="0" windowWidth="20490" windowHeight="7755" tabRatio="913"/>
  </bookViews>
  <sheets>
    <sheet name="RESUMO" sheetId="3" r:id="rId1"/>
    <sheet name="AGENTE DE COMBATE A ENDEMIAS" sheetId="2" r:id="rId2"/>
    <sheet name="AUXILIAR DE SAÚDE BUCAL" sheetId="4" r:id="rId3"/>
    <sheet name="FARMACEUTICO - BIOQUÍMICO" sheetId="5" r:id="rId4"/>
    <sheet name="MÉDICO" sheetId="6" r:id="rId5"/>
    <sheet name="TÉCNICO DE ENFERMAGEM" sheetId="1" r:id="rId6"/>
    <sheet name="TÉC.DE SANEA. EDIFI. QUÍM ELET" sheetId="7" r:id="rId7"/>
  </sheets>
  <definedNames>
    <definedName name="_xlnm._FilterDatabase" localSheetId="1" hidden="1">'AGENTE DE COMBATE A ENDEMIAS'!$A$1:$V$17</definedName>
    <definedName name="_xlnm._FilterDatabase" localSheetId="2" hidden="1">'AUXILIAR DE SAÚDE BUCAL'!$A$1:$V$6</definedName>
    <definedName name="_xlnm._FilterDatabase" localSheetId="3" hidden="1">'FARMACEUTICO - BIOQUÍMICO'!$A$1:$V$39</definedName>
    <definedName name="_xlnm._FilterDatabase" localSheetId="4" hidden="1">MÉDICO!$A$1:$V$5</definedName>
    <definedName name="_xlnm._FilterDatabase" localSheetId="6" hidden="1">'TÉC.DE SANEA. EDIFI. QUÍM ELET'!$A$1:$V$17</definedName>
    <definedName name="_xlnm._FilterDatabase" localSheetId="5" hidden="1">'TÉCNICO DE ENFERMAGEM'!$A$1:$V$31</definedName>
  </definedNames>
  <calcPr calcId="152511"/>
  <extLst>
    <ext xmlns:mx="http://schemas.microsoft.com/office/mac/excel/2008/main" uri="{7523E5D3-25F3-A5E0-1632-64F254C22452}">
      <mx:ArchID Flags="2"/>
    </ext>
  </extLst>
</workbook>
</file>

<file path=xl/calcChain.xml><?xml version="1.0" encoding="utf-8"?>
<calcChain xmlns="http://schemas.openxmlformats.org/spreadsheetml/2006/main">
  <c r="F10" i="3" l="1"/>
  <c r="F9" i="3"/>
  <c r="F6" i="3"/>
  <c r="E10" i="3"/>
  <c r="E9" i="3"/>
  <c r="E6" i="3"/>
  <c r="D10" i="3"/>
  <c r="D9" i="3"/>
  <c r="D6" i="3"/>
  <c r="C10" i="3"/>
  <c r="C9" i="3"/>
  <c r="C6" i="3"/>
  <c r="F11" i="2" l="1"/>
  <c r="F4" i="7" l="1"/>
  <c r="F17" i="7"/>
  <c r="F10" i="7"/>
  <c r="F16" i="7"/>
  <c r="F9" i="7"/>
  <c r="F15" i="7"/>
  <c r="F14" i="7"/>
  <c r="F13" i="7"/>
  <c r="F3" i="7"/>
  <c r="F8" i="7"/>
  <c r="F12" i="7"/>
  <c r="F6" i="7"/>
  <c r="F11" i="7"/>
  <c r="F7" i="7"/>
  <c r="F2" i="7"/>
  <c r="F5" i="7"/>
  <c r="F14" i="1"/>
  <c r="F15" i="1"/>
  <c r="F4" i="1"/>
  <c r="F25" i="1"/>
  <c r="F26" i="1"/>
  <c r="F27" i="1"/>
  <c r="F29" i="1"/>
  <c r="F28" i="1"/>
  <c r="F3" i="1"/>
  <c r="F30" i="1"/>
  <c r="F16" i="1"/>
  <c r="F31" i="1"/>
  <c r="F24" i="1"/>
  <c r="F13" i="1"/>
  <c r="F12" i="1"/>
  <c r="F11" i="1"/>
  <c r="F10" i="1"/>
  <c r="F23" i="1"/>
  <c r="F22" i="1"/>
  <c r="F9" i="1"/>
  <c r="F21" i="1"/>
  <c r="F20" i="1"/>
  <c r="F8" i="1"/>
  <c r="F19" i="1"/>
  <c r="F18" i="1"/>
  <c r="F7" i="1"/>
  <c r="F17" i="1"/>
  <c r="F6" i="1"/>
  <c r="F2" i="1"/>
  <c r="F5" i="1"/>
  <c r="F2" i="6"/>
  <c r="F5" i="6"/>
  <c r="F4" i="6"/>
  <c r="F3" i="6"/>
  <c r="F3" i="5"/>
  <c r="F17" i="5"/>
  <c r="F27" i="5"/>
  <c r="F7" i="5"/>
  <c r="F28" i="5"/>
  <c r="F29" i="5"/>
  <c r="F30" i="5"/>
  <c r="F31" i="5"/>
  <c r="F13" i="5"/>
  <c r="F32" i="5"/>
  <c r="F33" i="5"/>
  <c r="F34" i="5"/>
  <c r="F35" i="5"/>
  <c r="F36" i="5"/>
  <c r="F9" i="5"/>
  <c r="F10" i="5"/>
  <c r="F37" i="5"/>
  <c r="F18" i="5"/>
  <c r="F12" i="5"/>
  <c r="F11" i="5"/>
  <c r="F38" i="5"/>
  <c r="F19" i="5"/>
  <c r="F39" i="5"/>
  <c r="F5" i="5"/>
  <c r="F26" i="5"/>
  <c r="F6" i="5"/>
  <c r="F25" i="5"/>
  <c r="F8" i="5"/>
  <c r="F16" i="5"/>
  <c r="F24" i="5"/>
  <c r="F23" i="5"/>
  <c r="F15" i="5"/>
  <c r="F22" i="5"/>
  <c r="F21" i="5"/>
  <c r="F4" i="5"/>
  <c r="F2" i="5"/>
  <c r="F20" i="5"/>
  <c r="F14" i="5"/>
  <c r="F7" i="4"/>
  <c r="F5" i="4"/>
  <c r="F4" i="4"/>
  <c r="F6" i="4"/>
  <c r="F2" i="4"/>
  <c r="F3" i="4"/>
  <c r="F10" i="2"/>
  <c r="F9" i="2"/>
  <c r="F8" i="2"/>
  <c r="F19" i="2"/>
  <c r="F7" i="2"/>
  <c r="F18" i="2"/>
  <c r="F17" i="2"/>
  <c r="F6" i="2"/>
  <c r="F5" i="2"/>
  <c r="F4" i="2"/>
  <c r="F16" i="2"/>
  <c r="F15" i="2"/>
  <c r="F14" i="2"/>
  <c r="F13" i="2"/>
  <c r="F12" i="2"/>
  <c r="F3" i="2"/>
  <c r="F2" i="2"/>
  <c r="E8" i="3" l="1"/>
  <c r="D8" i="3"/>
  <c r="C8" i="3"/>
  <c r="F8" i="3"/>
  <c r="F11" i="3"/>
  <c r="E11" i="3"/>
  <c r="D11" i="3"/>
  <c r="C11" i="3"/>
  <c r="E7" i="3"/>
  <c r="E12" i="3" s="1"/>
  <c r="C7" i="3"/>
  <c r="F7" i="3"/>
  <c r="D7" i="3"/>
  <c r="D12" i="3" s="1"/>
  <c r="B9" i="3"/>
  <c r="B12" i="3" s="1"/>
  <c r="F12" i="3" l="1"/>
  <c r="C12" i="3"/>
</calcChain>
</file>

<file path=xl/sharedStrings.xml><?xml version="1.0" encoding="utf-8"?>
<sst xmlns="http://schemas.openxmlformats.org/spreadsheetml/2006/main" count="1036" uniqueCount="187">
  <si>
    <t>FILIAL</t>
  </si>
  <si>
    <t>IDADE</t>
  </si>
  <si>
    <t>SIM</t>
  </si>
  <si>
    <t>NÃO</t>
  </si>
  <si>
    <t>24</t>
  </si>
  <si>
    <t>23</t>
  </si>
  <si>
    <t>27</t>
  </si>
  <si>
    <t>34</t>
  </si>
  <si>
    <t>29</t>
  </si>
  <si>
    <t>43</t>
  </si>
  <si>
    <t>26</t>
  </si>
  <si>
    <t>EDITAL</t>
  </si>
  <si>
    <t>CLASSIFICAÇÃO</t>
  </si>
  <si>
    <t>INSCRIÇÃO</t>
  </si>
  <si>
    <t>DATA E HORA DA INSCRIÇÃO</t>
  </si>
  <si>
    <t>NOME</t>
  </si>
  <si>
    <t>FUNÇÃO PRETENDIDA</t>
  </si>
  <si>
    <t>INDÍGENA</t>
  </si>
  <si>
    <t>PORTADOR DE DEFICIÊNCIA</t>
  </si>
  <si>
    <t>DESCLASSIFICADO</t>
  </si>
  <si>
    <t>25</t>
  </si>
  <si>
    <t>42</t>
  </si>
  <si>
    <t>37</t>
  </si>
  <si>
    <t>30</t>
  </si>
  <si>
    <t>ORGANIZAÇÃO SOCIAL DE SAÚDE HOSPITAL E MATERNIDADE THEREZINHA DE JESUS</t>
  </si>
  <si>
    <t>VAGA PRETENDIDA</t>
  </si>
  <si>
    <t>TOTAL</t>
  </si>
  <si>
    <t>COMISSÃO EXAMINADORA - DSEI PORTO VELHO</t>
  </si>
  <si>
    <t>DSEI PORTO VELHO</t>
  </si>
  <si>
    <t>35</t>
  </si>
  <si>
    <t>40</t>
  </si>
  <si>
    <t>33</t>
  </si>
  <si>
    <t>38</t>
  </si>
  <si>
    <t>28</t>
  </si>
  <si>
    <t>32</t>
  </si>
  <si>
    <t>41</t>
  </si>
  <si>
    <t>36</t>
  </si>
  <si>
    <t>21</t>
  </si>
  <si>
    <t>ALESSANDRO BARROSO DA ROCHA</t>
  </si>
  <si>
    <r>
      <rPr>
        <b/>
        <sz val="12"/>
        <rFont val="Calibri"/>
        <family val="2"/>
        <scheme val="minor"/>
      </rPr>
      <t>Título</t>
    </r>
    <r>
      <rPr>
        <sz val="12"/>
        <rFont val="Calibri"/>
        <family val="2"/>
        <scheme val="minor"/>
      </rPr>
      <t xml:space="preserve">: Quantidade e classificação por função - </t>
    </r>
    <r>
      <rPr>
        <b/>
        <sz val="12"/>
        <rFont val="Calibri"/>
        <family val="2"/>
        <scheme val="minor"/>
      </rPr>
      <t>Edital 002/2022 DSEI Porto Velho</t>
    </r>
  </si>
  <si>
    <t>AGENTE DE COMBATE A ENDEMIAS</t>
  </si>
  <si>
    <t>AUXILIAR DE SAÚDE BUCAL</t>
  </si>
  <si>
    <t>MÉDICO</t>
  </si>
  <si>
    <t>TÉCNICO DE ENFERMAGEM</t>
  </si>
  <si>
    <t>002/2022</t>
  </si>
  <si>
    <t>ABRAAO ALVES COLEGIO PAUMARI</t>
  </si>
  <si>
    <t>ADRIANE VIEIRA CORTEZ</t>
  </si>
  <si>
    <t>AGNAR RIVERO RIBEIRO COLARES</t>
  </si>
  <si>
    <t>ALAN CARDEC NEVES DE SOUZA</t>
  </si>
  <si>
    <t>ALANA DE FARIA MOURA</t>
  </si>
  <si>
    <t>ALCILENE CRUZ LOPES</t>
  </si>
  <si>
    <t>ÁLIFE BOERNERGES DE OLIVEIRA CAMPOS</t>
  </si>
  <si>
    <t>ALINE MÁRCIA MORORÓ ALVES</t>
  </si>
  <si>
    <t>AMANDA EVELLYN DOS SANTOS COSTA</t>
  </si>
  <si>
    <t>ANA MARIA JOSÉ BEECK FERNANDES</t>
  </si>
  <si>
    <t>ANAIANE TRAJANO DA SILVA</t>
  </si>
  <si>
    <t>ANDERSON LUIZ VIEIRA CORTEZ</t>
  </si>
  <si>
    <t xml:space="preserve">ANDRÉIA SERRA FÉLIX </t>
  </si>
  <si>
    <t xml:space="preserve">ANGELIO MARAWI TUPARI </t>
  </si>
  <si>
    <t>ANGLAYCE KELLY DE CARVALHO BARROS CANUTO</t>
  </si>
  <si>
    <t>AURIO VILA COSTA MARTINS</t>
  </si>
  <si>
    <t xml:space="preserve">BEATRIZ ORO NAO </t>
  </si>
  <si>
    <t xml:space="preserve">BRÁULIO DAS CHAGAS SILVA </t>
  </si>
  <si>
    <t>BRUNA CAMELO DE GÓES</t>
  </si>
  <si>
    <t xml:space="preserve">BRUNA IASMIM TELES LIMA </t>
  </si>
  <si>
    <t xml:space="preserve">CACILDA LIMA DE SOUSA GUIA </t>
  </si>
  <si>
    <t>CARLA MARTINS MORAIS</t>
  </si>
  <si>
    <t>CAROLINA COSTA CABRAL</t>
  </si>
  <si>
    <t>CLARICE ALVES PANTOJA ARAUJO</t>
  </si>
  <si>
    <t>CLENISIA ORO MON</t>
  </si>
  <si>
    <t>DALCILENE DYPYHÃRAJ KARITIANA</t>
  </si>
  <si>
    <t>DEDISON ORO MON</t>
  </si>
  <si>
    <t>DEISE MARIA RIBEIRO DE OLIVEIRA</t>
  </si>
  <si>
    <t>DENIS LIMA OLIVEIRA</t>
  </si>
  <si>
    <t>DILCELENY ARROIO EVANGELISTA GADELHA</t>
  </si>
  <si>
    <t>DIONATAN MENEZES DA SILVA</t>
  </si>
  <si>
    <t xml:space="preserve">EDELAINE ORO NAO </t>
  </si>
  <si>
    <t>EDINEI ORO EO</t>
  </si>
  <si>
    <t>EDJANE NOBRE DE AQUINO</t>
  </si>
  <si>
    <t>EDUARDO GOMES SILVA</t>
  </si>
  <si>
    <t>ELIDA VERIDIANE GOEDERT DE MOURA</t>
  </si>
  <si>
    <t>ELIENE SOUZA DE FREITAS</t>
  </si>
  <si>
    <t>EVANDRO ORO MON</t>
  </si>
  <si>
    <t xml:space="preserve">FRANCIELLE JACINTO FERREIRA </t>
  </si>
  <si>
    <t>FRANCINÉIA MOTA FRAZÃO MARTINS</t>
  </si>
  <si>
    <t>FRANCINEIDE SERAFIM DO NASCIMENTO</t>
  </si>
  <si>
    <t xml:space="preserve">GELSON TENHARIN </t>
  </si>
  <si>
    <t>GERALDO URUBARE TUPARI</t>
  </si>
  <si>
    <t xml:space="preserve">GILBERTO ORO NAO </t>
  </si>
  <si>
    <t xml:space="preserve">GILMAR AUGUSTO ORO NAO </t>
  </si>
  <si>
    <t>GILVANA TENHARIN</t>
  </si>
  <si>
    <t>GIVANILDO CAO OROWAJE</t>
  </si>
  <si>
    <t>GLIVI WCHÔA CARNEIRO</t>
  </si>
  <si>
    <t>HAREIN TOTORO ORO WARAM JUNIOR</t>
  </si>
  <si>
    <t xml:space="preserve">HEIDYANE VIEIRA CRUZ MACHADO </t>
  </si>
  <si>
    <t>HELIO EVARISTO DE MELO</t>
  </si>
  <si>
    <t>HENDRYO ROCHA LAMARTINE OLIVEIRA</t>
  </si>
  <si>
    <t xml:space="preserve">ILMA MENDES DOS SANTOS RODRIGUES </t>
  </si>
  <si>
    <t>IRLANNY MEIRELES ALMEIDA</t>
  </si>
  <si>
    <t>JAQUELINE DO SOCORRO PACHECO LIMA SOARES</t>
  </si>
  <si>
    <t xml:space="preserve">JOHNATHAN DA SILVA DE ALMEIDA </t>
  </si>
  <si>
    <t>JOSE ANTÓNIO AUGUSTO FEITOSA KAXINAWA</t>
  </si>
  <si>
    <t>JOSÉ HENRIQUE MOURA DE NOVAES</t>
  </si>
  <si>
    <t>JOSIANE DE CASTRO OLIVEIRA</t>
  </si>
  <si>
    <t>JUCIANE TENHARIN</t>
  </si>
  <si>
    <t xml:space="preserve">JULIANA BRITO CAMPOS DE OLIVEIRA </t>
  </si>
  <si>
    <t xml:space="preserve">JULIANA DE OLIVEIRA DIAS </t>
  </si>
  <si>
    <t>JULIANA RODRIGUES LEITE</t>
  </si>
  <si>
    <t xml:space="preserve">KATIA WILLIA DE HOLANDA LIMA </t>
  </si>
  <si>
    <t>KAUANNA LAMARTINE BRASIL OLIVEIRA</t>
  </si>
  <si>
    <t>KEILA MARIA SILVA DE LIMA</t>
  </si>
  <si>
    <t>KIZZY SIMÃO DOS SANTOS ROCHA</t>
  </si>
  <si>
    <t>LAUDIR TAONIRA DE OLIVEIRA KARITIANA</t>
  </si>
  <si>
    <t>LÉLCE DIANA CARDOSO DOS SANTOS</t>
  </si>
  <si>
    <t xml:space="preserve">LETICIA SOLIZ ALVAREZ </t>
  </si>
  <si>
    <t>LOURENÇO ANTONIO MIRANDA RUIZ</t>
  </si>
  <si>
    <t>LUCAS FRANÇA DA SILVA</t>
  </si>
  <si>
    <t>LUCAS LOUHAN QUEIROZ</t>
  </si>
  <si>
    <t>LUCIANO BULEGON DE ALMEIDA</t>
  </si>
  <si>
    <t>LUCIVANIA ORO WARAM</t>
  </si>
  <si>
    <t>MANOEL DE SOUZA SILVA</t>
  </si>
  <si>
    <t>MARCEL SILVA MONTELO</t>
  </si>
  <si>
    <t xml:space="preserve">MARCIA FERREIRA MARTINS </t>
  </si>
  <si>
    <t xml:space="preserve">MARIA PASTORA LIMA RODRIGUES </t>
  </si>
  <si>
    <t>MARIA SERGIANE MAIA</t>
  </si>
  <si>
    <t>MARINA MAIA MONTANDON</t>
  </si>
  <si>
    <t>MARLISON ORO WARAM</t>
  </si>
  <si>
    <t>MIRIAM FERREIRA WALTER</t>
  </si>
  <si>
    <t>MONALISA LOREN CONTRI</t>
  </si>
  <si>
    <t>MORHAN CAITANO DA SILVA</t>
  </si>
  <si>
    <t>OLIVIA BEZERRA DA SILVA</t>
  </si>
  <si>
    <t>OTONIEL ORO MON</t>
  </si>
  <si>
    <t>PAULO MAYKEL DA SILVA MOREIRA</t>
  </si>
  <si>
    <t xml:space="preserve">PEDRO AUGUSTO PINHEIRO KAXINAWA </t>
  </si>
  <si>
    <t>PRISCILA LIMA FRANCO</t>
  </si>
  <si>
    <t>QUELEN CRISTINA SANTIAGO ASSIS SOBRAL</t>
  </si>
  <si>
    <t>REGIANE ROSSI</t>
  </si>
  <si>
    <t>ROBENILZA TENHARIN</t>
  </si>
  <si>
    <t>ROBSON ARARA</t>
  </si>
  <si>
    <t xml:space="preserve">RONALDO TUPARI </t>
  </si>
  <si>
    <t xml:space="preserve">RONEY SANTOS DA SILVA </t>
  </si>
  <si>
    <t xml:space="preserve">ROSA ORO NAO </t>
  </si>
  <si>
    <t>ROSINEA ORO NAO OLIVEIRA</t>
  </si>
  <si>
    <t>SANDRA NOLÊTO PINTO CAMPOS TRINDADE</t>
  </si>
  <si>
    <t xml:space="preserve">SARA SAMIRA NASCIMENTO VAZ CALISTO </t>
  </si>
  <si>
    <t>SENA JUNIOR TENHARIN</t>
  </si>
  <si>
    <t>SIRLEY FRANCA VENTURA DE LIMA</t>
  </si>
  <si>
    <t>SUELANE TENHARIN</t>
  </si>
  <si>
    <t>TALITA APARECIDA DE BARROS</t>
  </si>
  <si>
    <t>TÂMARA SAMARA DO NASCIMENTO FERREIRA MARQUES</t>
  </si>
  <si>
    <t>TATIANA MONTEIRO DA SILVA COELHO</t>
  </si>
  <si>
    <t>TONICA HOMANGADJE SURUÍ</t>
  </si>
  <si>
    <t>VALDECI ORO WARAM</t>
  </si>
  <si>
    <t xml:space="preserve">WANDERSON CABRAL DA SILVA </t>
  </si>
  <si>
    <t>WEBERSON BRAGA LEITÃO</t>
  </si>
  <si>
    <t xml:space="preserve">WESLEI DA SILVA VIGNATI </t>
  </si>
  <si>
    <t>31</t>
  </si>
  <si>
    <t>39</t>
  </si>
  <si>
    <t>22</t>
  </si>
  <si>
    <t>46</t>
  </si>
  <si>
    <t>51</t>
  </si>
  <si>
    <t>49</t>
  </si>
  <si>
    <t>47</t>
  </si>
  <si>
    <t>48</t>
  </si>
  <si>
    <t>54</t>
  </si>
  <si>
    <t>PONTUAÇÃO POR SER INDÍGENA</t>
  </si>
  <si>
    <t>PONTUAÇÃO POR RESIDIR EM ALDEIA PERTENCENTE AO DSEI PORTO VELHO</t>
  </si>
  <si>
    <t>PONTUAÇÃO DE PÓS-GRADUAÇÃOPONTUAÇÃO POR PÓS – GRADUAÇÃO CONCLUÍDA RELACIONADA À FUNÇÃO INSCRITA</t>
  </si>
  <si>
    <t>PONTUAÇÃO POR CURSOS DE APERFEIÇOAMENTO NA FUNÇÃO INSCRITA</t>
  </si>
  <si>
    <t>PONTUAÇÃO PARA OS CARGOS DE ENSINO SUPERIOR</t>
  </si>
  <si>
    <t>PONTUAÇÃO POR EXPERIÊNCIA PROFISSIONAL NA ÁREA DE FORMAÇÃO</t>
  </si>
  <si>
    <t>PONTUAÇÃO PARA OS CARGOS DE ENSINO MÉDIO / CURSO TÉCNICO</t>
  </si>
  <si>
    <t>TÉC.DE SANEA. EDIFI. QUÍM ELET</t>
  </si>
  <si>
    <t>FARMACEUTICO - BIOQUÍMICO</t>
  </si>
  <si>
    <t>AUSENTE</t>
  </si>
  <si>
    <t xml:space="preserve"> </t>
  </si>
  <si>
    <t>APROVADO</t>
  </si>
  <si>
    <t>PONTUAÇÃO ENTREVISTA</t>
  </si>
  <si>
    <t>PONTUAÇÃO TOTAL</t>
  </si>
  <si>
    <t>REPROVADO</t>
  </si>
  <si>
    <t>PONTUAÇÃO DOCUMENTAL</t>
  </si>
  <si>
    <t>PONTUAÇÃO  DOCUMENTAL</t>
  </si>
  <si>
    <t>PONTUAÇÃO DOCUMEN TAL</t>
  </si>
  <si>
    <t xml:space="preserve">1.6. Todo o processo seletivo terá caráter eliminatório e classificatório, compreendendo análise curricular, prova de títulos, e entrevista para avaliação do perfil profissional pela Comissão Examinadora. </t>
  </si>
  <si>
    <t>5.1. 3ª Etapa: Entrevista com Comissão Examinadora, de caráter eliminatório e classificatório. Nesta etapa, a Comissão Examinadora irá buscar atributos inerentes ao cargo pleiteado pelo candidato, bem como características de adaptabilidade às condicionantes da Saúde Indígena com base nas competências elencadas no certame no item 6 (Critérios de Avaliação) e no comportamento apresentado pelo candidato durante a entrevista, uma vez que a etapa tem por finalidade avaliar parte técnica e comportamental.</t>
  </si>
  <si>
    <t xml:space="preserve">10.3 O candidato que não entregar as documentações comprobatórias das informações contidas na ficha de inscrição em sua totalidade, será desclassificado do processo. Não poderá ser desconsiderada nenhuma informação descrita na inscrição com a finalidade de subtrair a pontuação do candidato obtida inicialmente, mesmo que tal informação não altere a ordem classificatória. </t>
  </si>
  <si>
    <t>CANDIDATO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</si>
</sst>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yy\ hh:mm:ss"/>
  </numFmts>
  <fonts count="12" x14ac:knownFonts="1">
    <font>
      <sz val="11"/>
      <color theme="1"/>
      <name val="Calibri"/>
      <family val="2"/>
      <scheme val="minor"/>
    </font>
    <font>
      <sz val="12"/>
      <color theme="1"/>
      <name val="Calibri"/>
      <family val="2"/>
      <scheme val="minor"/>
    </font>
    <font>
      <b/>
      <sz val="12"/>
      <color theme="1"/>
      <name val="Calibri"/>
      <family val="2"/>
      <scheme val="minor"/>
    </font>
    <font>
      <sz val="8"/>
      <name val="Calibri"/>
      <family val="2"/>
      <scheme val="minor"/>
    </font>
    <font>
      <sz val="12"/>
      <name val="Calibri"/>
      <family val="2"/>
      <scheme val="minor"/>
    </font>
    <font>
      <b/>
      <sz val="12"/>
      <name val="Calibri"/>
      <family val="2"/>
      <scheme val="minor"/>
    </font>
    <font>
      <sz val="8"/>
      <color rgb="FF3B3B3B"/>
      <name val="Tahoma"/>
      <family val="2"/>
    </font>
    <font>
      <sz val="8"/>
      <color rgb="FF000000"/>
      <name val="Tahoma"/>
      <family val="2"/>
    </font>
    <font>
      <b/>
      <sz val="8"/>
      <color rgb="FF3B3B3B"/>
      <name val="Calibri"/>
      <family val="2"/>
      <scheme val="minor"/>
    </font>
    <font>
      <sz val="8"/>
      <color theme="1"/>
      <name val="Calibri"/>
      <family val="2"/>
      <scheme val="minor"/>
    </font>
    <font>
      <sz val="8"/>
      <name val="Tahoma"/>
      <family val="2"/>
    </font>
    <font>
      <b/>
      <sz val="11"/>
      <color theme="1"/>
      <name val="Calibri"/>
      <family val="2"/>
      <scheme val="minor"/>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12">
    <border>
      <left/>
      <right/>
      <top/>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right/>
      <top style="thin">
        <color auto="1"/>
      </top>
      <bottom/>
      <diagonal/>
    </border>
    <border>
      <left/>
      <right/>
      <top/>
      <bottom style="thin">
        <color auto="1"/>
      </bottom>
      <diagonal/>
    </border>
  </borders>
  <cellStyleXfs count="1">
    <xf numFmtId="0" fontId="0" fillId="0" borderId="0"/>
  </cellStyleXfs>
  <cellXfs count="37">
    <xf numFmtId="0" fontId="0" fillId="0" borderId="0" xfId="0"/>
    <xf numFmtId="0" fontId="0" fillId="0" borderId="0" xfId="0" applyFont="1" applyAlignment="1"/>
    <xf numFmtId="0" fontId="1" fillId="0" borderId="0" xfId="0" applyFont="1" applyAlignment="1">
      <alignment vertical="center"/>
    </xf>
    <xf numFmtId="0" fontId="1" fillId="0" borderId="0" xfId="0" applyFont="1" applyAlignment="1">
      <alignment horizontal="center" vertical="center"/>
    </xf>
    <xf numFmtId="0" fontId="2" fillId="2" borderId="1" xfId="0" applyFont="1" applyFill="1" applyBorder="1" applyAlignment="1">
      <alignment horizontal="center" vertical="center"/>
    </xf>
    <xf numFmtId="0" fontId="1" fillId="0" borderId="1" xfId="0" applyFont="1" applyBorder="1" applyAlignment="1">
      <alignment vertical="center"/>
    </xf>
    <xf numFmtId="0" fontId="1" fillId="0" borderId="1" xfId="0" applyFont="1" applyBorder="1" applyAlignment="1">
      <alignment horizontal="center" vertical="center"/>
    </xf>
    <xf numFmtId="0" fontId="0" fillId="0" borderId="0" xfId="0" applyAlignment="1">
      <alignment horizontal="center"/>
    </xf>
    <xf numFmtId="49" fontId="6" fillId="3" borderId="1" xfId="0" applyNumberFormat="1" applyFont="1" applyFill="1" applyBorder="1" applyAlignment="1" applyProtection="1">
      <alignment vertical="center" readingOrder="1"/>
    </xf>
    <xf numFmtId="4" fontId="7" fillId="3" borderId="1" xfId="0" applyNumberFormat="1" applyFont="1" applyFill="1" applyBorder="1" applyAlignment="1" applyProtection="1">
      <alignment horizontal="center" vertical="center" readingOrder="1"/>
    </xf>
    <xf numFmtId="0" fontId="1" fillId="0" borderId="1" xfId="0" applyFont="1" applyBorder="1" applyAlignment="1">
      <alignment vertical="center" wrapText="1"/>
    </xf>
    <xf numFmtId="49" fontId="8" fillId="2" borderId="1" xfId="0" applyNumberFormat="1" applyFont="1" applyFill="1" applyBorder="1" applyAlignment="1">
      <alignment horizontal="center" vertical="center" wrapText="1" readingOrder="1"/>
    </xf>
    <xf numFmtId="0" fontId="9" fillId="0" borderId="0" xfId="0" applyFont="1" applyAlignment="1"/>
    <xf numFmtId="1" fontId="7" fillId="3" borderId="1" xfId="0" applyNumberFormat="1" applyFont="1" applyFill="1" applyBorder="1" applyAlignment="1" applyProtection="1">
      <alignment horizontal="center" vertical="center" readingOrder="1"/>
    </xf>
    <xf numFmtId="49" fontId="6" fillId="0" borderId="1" xfId="0" applyNumberFormat="1" applyFont="1" applyFill="1" applyBorder="1" applyAlignment="1" applyProtection="1">
      <alignment horizontal="left" vertical="center" readingOrder="1"/>
    </xf>
    <xf numFmtId="164" fontId="10" fillId="0" borderId="1" xfId="0" applyNumberFormat="1" applyFont="1" applyFill="1" applyBorder="1" applyAlignment="1" applyProtection="1">
      <alignment horizontal="left" vertical="center" readingOrder="1"/>
    </xf>
    <xf numFmtId="4" fontId="0" fillId="0" borderId="0" xfId="0" applyNumberFormat="1" applyFont="1" applyAlignment="1"/>
    <xf numFmtId="2" fontId="8" fillId="2" borderId="1" xfId="0" applyNumberFormat="1" applyFont="1" applyFill="1" applyBorder="1" applyAlignment="1">
      <alignment horizontal="center" vertical="center" wrapText="1" readingOrder="1"/>
    </xf>
    <xf numFmtId="2" fontId="10" fillId="0" borderId="1" xfId="0" applyNumberFormat="1" applyFont="1" applyFill="1" applyBorder="1" applyAlignment="1" applyProtection="1">
      <alignment horizontal="left" vertical="center" readingOrder="1"/>
    </xf>
    <xf numFmtId="2" fontId="0" fillId="0" borderId="0" xfId="0" applyNumberFormat="1" applyAlignment="1">
      <alignment horizontal="center"/>
    </xf>
    <xf numFmtId="2" fontId="10" fillId="0" borderId="1" xfId="0" applyNumberFormat="1" applyFont="1" applyFill="1" applyBorder="1" applyAlignment="1" applyProtection="1">
      <alignment horizontal="center" vertical="center" readingOrder="1"/>
    </xf>
    <xf numFmtId="0" fontId="1" fillId="0" borderId="5" xfId="0" applyFont="1" applyBorder="1" applyAlignment="1">
      <alignment vertical="center"/>
    </xf>
    <xf numFmtId="0" fontId="1" fillId="0" borderId="0" xfId="0" applyFont="1" applyBorder="1" applyAlignment="1">
      <alignment vertical="center"/>
    </xf>
    <xf numFmtId="0" fontId="1" fillId="0" borderId="7" xfId="0" applyFont="1" applyBorder="1" applyAlignment="1">
      <alignment vertical="center"/>
    </xf>
    <xf numFmtId="0" fontId="1" fillId="0" borderId="11" xfId="0" applyFont="1" applyBorder="1" applyAlignment="1">
      <alignment vertical="center"/>
    </xf>
    <xf numFmtId="0" fontId="1" fillId="0" borderId="9" xfId="0" applyFont="1" applyBorder="1" applyAlignment="1">
      <alignment vertical="center"/>
    </xf>
    <xf numFmtId="0" fontId="2" fillId="2" borderId="4" xfId="0" applyFont="1" applyFill="1" applyBorder="1" applyAlignment="1">
      <alignment vertical="center"/>
    </xf>
    <xf numFmtId="0" fontId="2" fillId="2" borderId="10" xfId="0" applyFont="1" applyFill="1" applyBorder="1" applyAlignment="1">
      <alignment vertical="center"/>
    </xf>
    <xf numFmtId="0" fontId="4" fillId="0" borderId="8" xfId="0" applyFont="1" applyBorder="1" applyAlignment="1">
      <alignment vertical="center"/>
    </xf>
    <xf numFmtId="0" fontId="4" fillId="0" borderId="11" xfId="0" applyFont="1" applyBorder="1" applyAlignment="1">
      <alignment vertical="center"/>
    </xf>
    <xf numFmtId="0" fontId="11" fillId="0" borderId="10" xfId="0" applyFont="1" applyBorder="1" applyAlignment="1"/>
    <xf numFmtId="0" fontId="0" fillId="0" borderId="0" xfId="0" applyAlignment="1">
      <alignment wrapText="1"/>
    </xf>
    <xf numFmtId="0" fontId="11" fillId="0" borderId="2" xfId="0" applyFont="1" applyBorder="1" applyAlignment="1">
      <alignment horizontal="left" wrapText="1"/>
    </xf>
    <xf numFmtId="0" fontId="11" fillId="0" borderId="3" xfId="0" applyFont="1" applyBorder="1" applyAlignment="1">
      <alignment horizontal="left" wrapText="1"/>
    </xf>
    <xf numFmtId="0" fontId="11" fillId="0" borderId="0" xfId="0" applyFont="1" applyAlignment="1">
      <alignment horizontal="left" wrapText="1"/>
    </xf>
    <xf numFmtId="0" fontId="2" fillId="2" borderId="6" xfId="0" applyFont="1" applyFill="1" applyBorder="1" applyAlignment="1">
      <alignment horizontal="center" vertical="center"/>
    </xf>
    <xf numFmtId="0" fontId="2" fillId="2" borderId="0"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761999</xdr:colOff>
      <xdr:row>0</xdr:row>
      <xdr:rowOff>19050</xdr:rowOff>
    </xdr:from>
    <xdr:to>
      <xdr:col>5</xdr:col>
      <xdr:colOff>888999</xdr:colOff>
      <xdr:row>3</xdr:row>
      <xdr:rowOff>19050</xdr:rowOff>
    </xdr:to>
    <xdr:pic>
      <xdr:nvPicPr>
        <xdr:cNvPr id="2" name="Picture 2">
          <a:extLst>
            <a:ext uri="{FF2B5EF4-FFF2-40B4-BE49-F238E27FC236}">
              <a16:creationId xmlns:a16="http://schemas.microsoft.com/office/drawing/2014/main" xmlns="" id="{F5630BA0-1129-5F45-BBC6-A7E5150D8C4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34024" y="19050"/>
          <a:ext cx="2232025"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7"/>
  <sheetViews>
    <sheetView tabSelected="1" zoomScaleNormal="100" workbookViewId="0">
      <selection activeCell="H8" sqref="H8"/>
    </sheetView>
  </sheetViews>
  <sheetFormatPr defaultColWidth="11.42578125" defaultRowHeight="15" x14ac:dyDescent="0.25"/>
  <cols>
    <col min="1" max="1" width="38.7109375" customWidth="1"/>
    <col min="2" max="2" width="14.7109375" bestFit="1" customWidth="1"/>
    <col min="3" max="3" width="18.140625" customWidth="1"/>
    <col min="4" max="4" width="18.85546875" customWidth="1"/>
    <col min="5" max="5" width="12.7109375" customWidth="1"/>
    <col min="6" max="6" width="13.42578125" bestFit="1" customWidth="1"/>
  </cols>
  <sheetData>
    <row r="1" spans="1:6" ht="15.75" x14ac:dyDescent="0.25">
      <c r="A1" s="26" t="s">
        <v>24</v>
      </c>
      <c r="B1" s="27"/>
      <c r="C1" s="27"/>
      <c r="D1" s="27"/>
      <c r="E1" s="27"/>
      <c r="F1" s="21"/>
    </row>
    <row r="2" spans="1:6" ht="15.75" x14ac:dyDescent="0.25">
      <c r="A2" s="35" t="s">
        <v>27</v>
      </c>
      <c r="B2" s="36"/>
      <c r="C2" s="36"/>
      <c r="D2" s="36"/>
      <c r="E2" s="22"/>
      <c r="F2" s="23"/>
    </row>
    <row r="3" spans="1:6" ht="15.75" x14ac:dyDescent="0.25">
      <c r="A3" s="28" t="s">
        <v>39</v>
      </c>
      <c r="B3" s="29"/>
      <c r="C3" s="29"/>
      <c r="D3" s="29"/>
      <c r="E3" s="24"/>
      <c r="F3" s="25"/>
    </row>
    <row r="4" spans="1:6" ht="15.75" x14ac:dyDescent="0.25">
      <c r="A4" s="2"/>
      <c r="B4" s="3"/>
      <c r="C4" s="3"/>
      <c r="D4" s="3"/>
      <c r="E4" s="3"/>
      <c r="F4" s="3"/>
    </row>
    <row r="5" spans="1:6" ht="15.75" x14ac:dyDescent="0.25">
      <c r="A5" s="4" t="s">
        <v>25</v>
      </c>
      <c r="B5" s="4" t="s">
        <v>186</v>
      </c>
      <c r="C5" s="4" t="s">
        <v>176</v>
      </c>
      <c r="D5" s="4" t="s">
        <v>19</v>
      </c>
      <c r="E5" s="4" t="s">
        <v>174</v>
      </c>
      <c r="F5" s="4" t="s">
        <v>179</v>
      </c>
    </row>
    <row r="6" spans="1:6" ht="15.75" x14ac:dyDescent="0.25">
      <c r="A6" s="5" t="s">
        <v>40</v>
      </c>
      <c r="B6" s="6">
        <v>18</v>
      </c>
      <c r="C6" s="6">
        <f>COUNTIF('AGENTE DE COMBATE A ENDEMIAS'!$C$1:$J$100,"aprovado")</f>
        <v>2</v>
      </c>
      <c r="D6" s="6">
        <f>COUNTIF('AGENTE DE COMBATE A ENDEMIAS'!$C$1:$J$100,"DESCLASSIFICADO")</f>
        <v>7</v>
      </c>
      <c r="E6" s="6">
        <f>COUNTIF('AGENTE DE COMBATE A ENDEMIAS'!$C$1:$J$100,"AUSENTE")</f>
        <v>9</v>
      </c>
      <c r="F6" s="6">
        <f>COUNTIF('AGENTE DE COMBATE A ENDEMIAS'!$C$1:$J$100,"REPROVADO")</f>
        <v>0</v>
      </c>
    </row>
    <row r="7" spans="1:6" ht="15.75" x14ac:dyDescent="0.25">
      <c r="A7" s="5" t="s">
        <v>41</v>
      </c>
      <c r="B7" s="6">
        <v>6</v>
      </c>
      <c r="C7" s="6">
        <f>COUNTIF('AUXILIAR DE SAÚDE BUCAL'!$C$1:$J$100,"APROVADO")</f>
        <v>0</v>
      </c>
      <c r="D7" s="6">
        <f>COUNTIF('AUXILIAR DE SAÚDE BUCAL'!$C$1:$J$100,"DESCLASSIFICADO")</f>
        <v>3</v>
      </c>
      <c r="E7" s="6">
        <f>COUNTIF('AUXILIAR DE SAÚDE BUCAL'!$C$1:$J$7,"AUSENTE")</f>
        <v>2</v>
      </c>
      <c r="F7" s="6">
        <f>COUNTIF('AUXILIAR DE SAÚDE BUCAL'!$C$1:$J$100,"REPROVADO")</f>
        <v>1</v>
      </c>
    </row>
    <row r="8" spans="1:6" ht="15.75" x14ac:dyDescent="0.25">
      <c r="A8" s="5" t="s">
        <v>173</v>
      </c>
      <c r="B8" s="6">
        <v>38</v>
      </c>
      <c r="C8" s="6">
        <f>COUNTIF('FARMACEUTICO - BIOQUÍMICO'!$C$1:$J$100,"aprovado")</f>
        <v>9</v>
      </c>
      <c r="D8" s="6">
        <f>COUNTIF('FARMACEUTICO - BIOQUÍMICO'!$C$1:$J$100,"DESCLASSIFICADO")</f>
        <v>6</v>
      </c>
      <c r="E8" s="6">
        <f>COUNTIF('FARMACEUTICO - BIOQUÍMICO'!$C$1:$J$100,"AUSENTE")</f>
        <v>20</v>
      </c>
      <c r="F8" s="6">
        <f>COUNTIF('FARMACEUTICO - BIOQUÍMICO'!$C$1:$J$100,"REPROVADO")</f>
        <v>3</v>
      </c>
    </row>
    <row r="9" spans="1:6" ht="15.75" x14ac:dyDescent="0.25">
      <c r="A9" s="5" t="s">
        <v>42</v>
      </c>
      <c r="B9" s="6">
        <f>COUNTA(MÉDICO!J2:J5)</f>
        <v>4</v>
      </c>
      <c r="C9" s="6">
        <f>COUNTIF(MÉDICO!$C$1:$J$100,"aprovado")</f>
        <v>0</v>
      </c>
      <c r="D9" s="6">
        <f>COUNTIF(MÉDICO!$C$1:$J$100,"DESCLASSIFICADO")</f>
        <v>1</v>
      </c>
      <c r="E9" s="6">
        <f>COUNTIF(MÉDICO!$C$1:$J$100,"AUSENTE")</f>
        <v>3</v>
      </c>
      <c r="F9" s="6">
        <f>COUNTIF(MÉDICO!$C$1:$J$100,"REPROVADO")</f>
        <v>0</v>
      </c>
    </row>
    <row r="10" spans="1:6" ht="15.75" x14ac:dyDescent="0.25">
      <c r="A10" s="5" t="s">
        <v>43</v>
      </c>
      <c r="B10" s="6">
        <v>30</v>
      </c>
      <c r="C10" s="6">
        <f>COUNTIF('TÉCNICO DE ENFERMAGEM'!$C$1:$J$100,"aprovado")</f>
        <v>2</v>
      </c>
      <c r="D10" s="6">
        <f>COUNTIF('TÉCNICO DE ENFERMAGEM'!$C$1:$J$100,"DESCLASSIFICADO")</f>
        <v>12</v>
      </c>
      <c r="E10" s="6">
        <f>COUNTIF('TÉCNICO DE ENFERMAGEM'!$C$1:$J$100,"AUSENTE")</f>
        <v>15</v>
      </c>
      <c r="F10" s="6">
        <f>COUNTIF('TÉCNICO DE ENFERMAGEM'!$C$1:$J$100,"REPROVADO")</f>
        <v>1</v>
      </c>
    </row>
    <row r="11" spans="1:6" ht="15.75" x14ac:dyDescent="0.25">
      <c r="A11" s="10" t="s">
        <v>172</v>
      </c>
      <c r="B11" s="6">
        <v>16</v>
      </c>
      <c r="C11" s="6">
        <f>COUNTIF('TÉC.DE SANEA. EDIFI. QUÍM ELET'!$C$1:$J$100,"aprovado")</f>
        <v>3</v>
      </c>
      <c r="D11" s="6">
        <f>COUNTIF('TÉC.DE SANEA. EDIFI. QUÍM ELET'!$C$1:$J$100,"DESCLASSIFICADO")</f>
        <v>4</v>
      </c>
      <c r="E11" s="6">
        <f>COUNTIF('TÉC.DE SANEA. EDIFI. QUÍM ELET'!$C$1:$J$100,"AUSENTE")</f>
        <v>7</v>
      </c>
      <c r="F11" s="6">
        <f>COUNTIF('TÉC.DE SANEA. EDIFI. QUÍM ELET'!$C$1:$J$100,"REPROVADO")</f>
        <v>2</v>
      </c>
    </row>
    <row r="12" spans="1:6" ht="15.75" x14ac:dyDescent="0.25">
      <c r="A12" s="4" t="s">
        <v>26</v>
      </c>
      <c r="B12" s="4">
        <f>SUM(B6:B11)</f>
        <v>112</v>
      </c>
      <c r="C12" s="4">
        <f>SUM(C6:C11)</f>
        <v>16</v>
      </c>
      <c r="D12" s="4">
        <f>SUM(D6:D11)</f>
        <v>33</v>
      </c>
      <c r="E12" s="4">
        <f>SUM(E6:E11)</f>
        <v>56</v>
      </c>
      <c r="F12" s="4">
        <f>SUM(F6:F11)</f>
        <v>7</v>
      </c>
    </row>
    <row r="14" spans="1:6" s="31" customFormat="1" ht="31.5" customHeight="1" x14ac:dyDescent="0.25">
      <c r="A14" s="32" t="s">
        <v>183</v>
      </c>
      <c r="B14" s="32"/>
      <c r="C14" s="32"/>
      <c r="D14" s="32"/>
      <c r="E14" s="32"/>
      <c r="F14" s="33"/>
    </row>
    <row r="15" spans="1:6" ht="83.25" customHeight="1" x14ac:dyDescent="0.25">
      <c r="A15" s="32" t="s">
        <v>184</v>
      </c>
      <c r="B15" s="32"/>
      <c r="C15" s="32"/>
      <c r="D15" s="32"/>
      <c r="E15" s="32"/>
      <c r="F15" s="33"/>
    </row>
    <row r="16" spans="1:6" ht="69.75" customHeight="1" x14ac:dyDescent="0.25">
      <c r="A16" s="34" t="s">
        <v>185</v>
      </c>
      <c r="B16" s="34"/>
      <c r="C16" s="34"/>
      <c r="D16" s="34"/>
      <c r="E16" s="34"/>
      <c r="F16" s="34"/>
    </row>
    <row r="17" spans="1:6" x14ac:dyDescent="0.25">
      <c r="A17" s="30"/>
      <c r="B17" s="30"/>
      <c r="C17" s="30"/>
      <c r="D17" s="30"/>
      <c r="E17" s="30"/>
      <c r="F17" s="30"/>
    </row>
  </sheetData>
  <mergeCells count="4">
    <mergeCell ref="A14:F14"/>
    <mergeCell ref="A15:F15"/>
    <mergeCell ref="A16:F16"/>
    <mergeCell ref="A2:D2"/>
  </mergeCells>
  <pageMargins left="0.511811024" right="0.511811024" top="0.78740157499999996" bottom="0.78740157499999996" header="0.31496062000000002" footer="0.31496062000000002"/>
  <pageSetup paperSize="9" orientation="landscape" horizontalDpi="300" vertic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19"/>
  <sheetViews>
    <sheetView showGridLines="0" workbookViewId="0">
      <selection activeCell="D15" sqref="D15"/>
    </sheetView>
  </sheetViews>
  <sheetFormatPr defaultColWidth="20.7109375" defaultRowHeight="15" x14ac:dyDescent="0.25"/>
  <cols>
    <col min="1" max="1" width="10.140625" bestFit="1" customWidth="1"/>
    <col min="2" max="2" width="14.85546875" bestFit="1" customWidth="1"/>
    <col min="3" max="3" width="15.85546875" bestFit="1" customWidth="1"/>
    <col min="4" max="4" width="12.7109375" style="7" bestFit="1" customWidth="1"/>
    <col min="5" max="5" width="24.42578125" style="7" bestFit="1" customWidth="1"/>
    <col min="6" max="6" width="18.5703125" style="19" bestFit="1" customWidth="1"/>
    <col min="7" max="7" width="22.42578125" style="19" bestFit="1" customWidth="1"/>
    <col min="8" max="8" width="20.7109375" style="7" customWidth="1"/>
    <col min="9" max="9" width="40.5703125" bestFit="1" customWidth="1"/>
    <col min="10" max="10" width="25.85546875" bestFit="1" customWidth="1"/>
    <col min="11" max="15" width="20.7109375" customWidth="1"/>
    <col min="16" max="20" width="20.7109375" style="7" customWidth="1"/>
  </cols>
  <sheetData>
    <row r="1" spans="1:22" s="12" customFormat="1" ht="56.25" x14ac:dyDescent="0.2">
      <c r="A1" s="11" t="s">
        <v>11</v>
      </c>
      <c r="B1" s="11" t="s">
        <v>0</v>
      </c>
      <c r="C1" s="11" t="s">
        <v>12</v>
      </c>
      <c r="D1" s="11" t="s">
        <v>13</v>
      </c>
      <c r="E1" s="11" t="s">
        <v>14</v>
      </c>
      <c r="F1" s="17" t="s">
        <v>178</v>
      </c>
      <c r="G1" s="17" t="s">
        <v>177</v>
      </c>
      <c r="H1" s="11" t="s">
        <v>181</v>
      </c>
      <c r="I1" s="11" t="s">
        <v>15</v>
      </c>
      <c r="J1" s="11" t="s">
        <v>16</v>
      </c>
      <c r="K1" s="11" t="s">
        <v>1</v>
      </c>
      <c r="L1" s="11" t="s">
        <v>17</v>
      </c>
      <c r="M1" s="11" t="s">
        <v>18</v>
      </c>
      <c r="N1" s="11" t="s">
        <v>165</v>
      </c>
      <c r="O1" s="11" t="s">
        <v>166</v>
      </c>
      <c r="P1" s="11" t="s">
        <v>169</v>
      </c>
      <c r="Q1" s="11" t="s">
        <v>167</v>
      </c>
      <c r="R1" s="11" t="s">
        <v>171</v>
      </c>
      <c r="S1" s="11" t="s">
        <v>168</v>
      </c>
      <c r="T1" s="11" t="s">
        <v>170</v>
      </c>
    </row>
    <row r="2" spans="1:22" s="1" customFormat="1" x14ac:dyDescent="0.25">
      <c r="A2" s="14" t="s">
        <v>44</v>
      </c>
      <c r="B2" s="8" t="s">
        <v>28</v>
      </c>
      <c r="C2" s="8" t="s">
        <v>176</v>
      </c>
      <c r="D2" s="13">
        <v>321041</v>
      </c>
      <c r="E2" s="15">
        <v>44660.485173611109</v>
      </c>
      <c r="F2" s="18">
        <f t="shared" ref="F2:F19" si="0">SUBTOTAL(9,G2:H2)</f>
        <v>31.56</v>
      </c>
      <c r="G2" s="20">
        <v>18.059999999999999</v>
      </c>
      <c r="H2" s="9">
        <v>13.5</v>
      </c>
      <c r="I2" s="8" t="s">
        <v>95</v>
      </c>
      <c r="J2" s="8" t="s">
        <v>40</v>
      </c>
      <c r="K2" s="9" t="s">
        <v>160</v>
      </c>
      <c r="L2" s="8" t="s">
        <v>3</v>
      </c>
      <c r="M2" s="8" t="s">
        <v>3</v>
      </c>
      <c r="N2" s="9">
        <v>0</v>
      </c>
      <c r="O2" s="9">
        <v>0</v>
      </c>
      <c r="P2" s="9">
        <v>0</v>
      </c>
      <c r="Q2" s="9">
        <v>0</v>
      </c>
      <c r="R2" s="9">
        <v>0</v>
      </c>
      <c r="S2" s="9">
        <v>1.5</v>
      </c>
      <c r="T2" s="9">
        <v>12</v>
      </c>
      <c r="U2" s="16"/>
      <c r="V2" s="16"/>
    </row>
    <row r="3" spans="1:22" s="1" customFormat="1" x14ac:dyDescent="0.25">
      <c r="A3" s="14" t="s">
        <v>44</v>
      </c>
      <c r="B3" s="8" t="s">
        <v>28</v>
      </c>
      <c r="C3" s="8" t="s">
        <v>176</v>
      </c>
      <c r="D3" s="13">
        <v>320081</v>
      </c>
      <c r="E3" s="15">
        <v>44656.476397071754</v>
      </c>
      <c r="F3" s="18">
        <f t="shared" si="0"/>
        <v>27.43</v>
      </c>
      <c r="G3" s="20">
        <v>15.23</v>
      </c>
      <c r="H3" s="9">
        <v>12.2</v>
      </c>
      <c r="I3" s="8" t="s">
        <v>120</v>
      </c>
      <c r="J3" s="8" t="s">
        <v>40</v>
      </c>
      <c r="K3" s="9" t="s">
        <v>162</v>
      </c>
      <c r="L3" s="8" t="s">
        <v>3</v>
      </c>
      <c r="M3" s="8" t="s">
        <v>3</v>
      </c>
      <c r="N3" s="9">
        <v>0</v>
      </c>
      <c r="O3" s="9">
        <v>0</v>
      </c>
      <c r="P3" s="9">
        <v>0</v>
      </c>
      <c r="Q3" s="9">
        <v>0</v>
      </c>
      <c r="R3" s="9">
        <v>0</v>
      </c>
      <c r="S3" s="9">
        <v>0.2</v>
      </c>
      <c r="T3" s="9">
        <v>12</v>
      </c>
      <c r="U3" s="16"/>
      <c r="V3" s="16"/>
    </row>
    <row r="4" spans="1:22" x14ac:dyDescent="0.25">
      <c r="A4" s="14" t="s">
        <v>44</v>
      </c>
      <c r="B4" s="8" t="s">
        <v>28</v>
      </c>
      <c r="C4" s="8" t="s">
        <v>19</v>
      </c>
      <c r="D4" s="13">
        <v>321127</v>
      </c>
      <c r="E4" s="15">
        <v>44661.052397418978</v>
      </c>
      <c r="F4" s="18">
        <f t="shared" si="0"/>
        <v>11.4</v>
      </c>
      <c r="G4" s="20">
        <v>0</v>
      </c>
      <c r="H4" s="9">
        <v>11.4</v>
      </c>
      <c r="I4" s="8" t="s">
        <v>89</v>
      </c>
      <c r="J4" s="8" t="s">
        <v>40</v>
      </c>
      <c r="K4" s="9" t="s">
        <v>7</v>
      </c>
      <c r="L4" s="8" t="s">
        <v>2</v>
      </c>
      <c r="M4" s="8" t="s">
        <v>3</v>
      </c>
      <c r="N4" s="9">
        <v>6</v>
      </c>
      <c r="O4" s="9">
        <v>4</v>
      </c>
      <c r="P4" s="9">
        <v>0</v>
      </c>
      <c r="Q4" s="9">
        <v>0</v>
      </c>
      <c r="R4" s="9">
        <v>0</v>
      </c>
      <c r="S4" s="9">
        <v>0.2</v>
      </c>
      <c r="T4" s="9">
        <v>1.2</v>
      </c>
      <c r="U4" s="16"/>
      <c r="V4" s="16"/>
    </row>
    <row r="5" spans="1:22" x14ac:dyDescent="0.25">
      <c r="A5" s="14" t="s">
        <v>44</v>
      </c>
      <c r="B5" s="8" t="s">
        <v>28</v>
      </c>
      <c r="C5" s="8" t="s">
        <v>19</v>
      </c>
      <c r="D5" s="13">
        <v>320646</v>
      </c>
      <c r="E5" s="15">
        <v>44658.600823483794</v>
      </c>
      <c r="F5" s="18">
        <f t="shared" si="0"/>
        <v>11.1</v>
      </c>
      <c r="G5" s="20">
        <v>0</v>
      </c>
      <c r="H5" s="9">
        <v>11.1</v>
      </c>
      <c r="I5" s="8" t="s">
        <v>88</v>
      </c>
      <c r="J5" s="8" t="s">
        <v>40</v>
      </c>
      <c r="K5" s="9" t="s">
        <v>7</v>
      </c>
      <c r="L5" s="8" t="s">
        <v>2</v>
      </c>
      <c r="M5" s="8" t="s">
        <v>3</v>
      </c>
      <c r="N5" s="9">
        <v>6</v>
      </c>
      <c r="O5" s="9">
        <v>4</v>
      </c>
      <c r="P5" s="9">
        <v>0</v>
      </c>
      <c r="Q5" s="9">
        <v>0</v>
      </c>
      <c r="R5" s="9">
        <v>0</v>
      </c>
      <c r="S5" s="9">
        <v>0.5</v>
      </c>
      <c r="T5" s="9">
        <v>0.6</v>
      </c>
      <c r="U5" s="16"/>
      <c r="V5" s="16"/>
    </row>
    <row r="6" spans="1:22" x14ac:dyDescent="0.25">
      <c r="A6" s="14" t="s">
        <v>44</v>
      </c>
      <c r="B6" s="8" t="s">
        <v>28</v>
      </c>
      <c r="C6" s="8" t="s">
        <v>19</v>
      </c>
      <c r="D6" s="13">
        <v>320985</v>
      </c>
      <c r="E6" s="15">
        <v>44659.709049120371</v>
      </c>
      <c r="F6" s="18">
        <f t="shared" si="0"/>
        <v>11</v>
      </c>
      <c r="G6" s="20">
        <v>0</v>
      </c>
      <c r="H6" s="9">
        <v>11</v>
      </c>
      <c r="I6" s="8" t="s">
        <v>82</v>
      </c>
      <c r="J6" s="8" t="s">
        <v>40</v>
      </c>
      <c r="K6" s="9" t="s">
        <v>6</v>
      </c>
      <c r="L6" s="8" t="s">
        <v>2</v>
      </c>
      <c r="M6" s="8" t="s">
        <v>3</v>
      </c>
      <c r="N6" s="9">
        <v>6</v>
      </c>
      <c r="O6" s="9">
        <v>4</v>
      </c>
      <c r="P6" s="9">
        <v>0</v>
      </c>
      <c r="Q6" s="9">
        <v>0</v>
      </c>
      <c r="R6" s="9">
        <v>0</v>
      </c>
      <c r="S6" s="9">
        <v>0.2</v>
      </c>
      <c r="T6" s="9">
        <v>0.8</v>
      </c>
      <c r="U6" s="16"/>
      <c r="V6" s="16"/>
    </row>
    <row r="7" spans="1:22" x14ac:dyDescent="0.25">
      <c r="A7" s="14" t="s">
        <v>44</v>
      </c>
      <c r="B7" s="8" t="s">
        <v>28</v>
      </c>
      <c r="C7" s="8" t="s">
        <v>19</v>
      </c>
      <c r="D7" s="13">
        <v>316448</v>
      </c>
      <c r="E7" s="15">
        <v>44642.495616354165</v>
      </c>
      <c r="F7" s="18">
        <f t="shared" si="0"/>
        <v>10.7</v>
      </c>
      <c r="G7" s="20">
        <v>0</v>
      </c>
      <c r="H7" s="9">
        <v>10.7</v>
      </c>
      <c r="I7" s="8" t="s">
        <v>71</v>
      </c>
      <c r="J7" s="8" t="s">
        <v>40</v>
      </c>
      <c r="K7" s="9" t="s">
        <v>158</v>
      </c>
      <c r="L7" s="8" t="s">
        <v>2</v>
      </c>
      <c r="M7" s="8" t="s">
        <v>3</v>
      </c>
      <c r="N7" s="9">
        <v>6</v>
      </c>
      <c r="O7" s="9">
        <v>4</v>
      </c>
      <c r="P7" s="9">
        <v>0</v>
      </c>
      <c r="Q7" s="9">
        <v>0</v>
      </c>
      <c r="R7" s="9">
        <v>0</v>
      </c>
      <c r="S7" s="9">
        <v>0.5</v>
      </c>
      <c r="T7" s="9">
        <v>0.2</v>
      </c>
      <c r="U7" s="16"/>
      <c r="V7" s="16"/>
    </row>
    <row r="8" spans="1:22" x14ac:dyDescent="0.25">
      <c r="A8" s="14" t="s">
        <v>44</v>
      </c>
      <c r="B8" s="8" t="s">
        <v>28</v>
      </c>
      <c r="C8" s="8" t="s">
        <v>19</v>
      </c>
      <c r="D8" s="13">
        <v>317398</v>
      </c>
      <c r="E8" s="15">
        <v>44645.448621018513</v>
      </c>
      <c r="F8" s="18">
        <f t="shared" si="0"/>
        <v>10.5</v>
      </c>
      <c r="G8" s="20">
        <v>0</v>
      </c>
      <c r="H8" s="9">
        <v>10.5</v>
      </c>
      <c r="I8" s="8" t="s">
        <v>77</v>
      </c>
      <c r="J8" s="8" t="s">
        <v>40</v>
      </c>
      <c r="K8" s="9" t="s">
        <v>158</v>
      </c>
      <c r="L8" s="8" t="s">
        <v>2</v>
      </c>
      <c r="M8" s="8" t="s">
        <v>3</v>
      </c>
      <c r="N8" s="9">
        <v>6</v>
      </c>
      <c r="O8" s="9">
        <v>4</v>
      </c>
      <c r="P8" s="9">
        <v>0</v>
      </c>
      <c r="Q8" s="9">
        <v>0</v>
      </c>
      <c r="R8" s="9">
        <v>0</v>
      </c>
      <c r="S8" s="9">
        <v>0.3</v>
      </c>
      <c r="T8" s="9">
        <v>0.2</v>
      </c>
      <c r="U8" s="16"/>
      <c r="V8" s="16"/>
    </row>
    <row r="9" spans="1:22" x14ac:dyDescent="0.25">
      <c r="A9" s="14" t="s">
        <v>44</v>
      </c>
      <c r="B9" s="8" t="s">
        <v>28</v>
      </c>
      <c r="C9" s="8" t="s">
        <v>19</v>
      </c>
      <c r="D9" s="13">
        <v>314548</v>
      </c>
      <c r="E9" s="15">
        <v>44636.553301956017</v>
      </c>
      <c r="F9" s="18">
        <f t="shared" si="0"/>
        <v>10.199999999999999</v>
      </c>
      <c r="G9" s="20">
        <v>0</v>
      </c>
      <c r="H9" s="9">
        <v>10.199999999999999</v>
      </c>
      <c r="I9" s="8" t="s">
        <v>131</v>
      </c>
      <c r="J9" s="8" t="s">
        <v>40</v>
      </c>
      <c r="K9" s="9" t="s">
        <v>37</v>
      </c>
      <c r="L9" s="8" t="s">
        <v>2</v>
      </c>
      <c r="M9" s="8" t="s">
        <v>3</v>
      </c>
      <c r="N9" s="9">
        <v>6</v>
      </c>
      <c r="O9" s="9">
        <v>4</v>
      </c>
      <c r="P9" s="9">
        <v>0</v>
      </c>
      <c r="Q9" s="9">
        <v>0</v>
      </c>
      <c r="R9" s="9">
        <v>0</v>
      </c>
      <c r="S9" s="9">
        <v>0</v>
      </c>
      <c r="T9" s="9">
        <v>0.2</v>
      </c>
      <c r="U9" s="16"/>
      <c r="V9" s="16"/>
    </row>
    <row r="10" spans="1:22" x14ac:dyDescent="0.25">
      <c r="A10" s="14" t="s">
        <v>44</v>
      </c>
      <c r="B10" s="8" t="s">
        <v>28</v>
      </c>
      <c r="C10" s="8" t="s">
        <v>19</v>
      </c>
      <c r="D10" s="13">
        <v>315701</v>
      </c>
      <c r="E10" s="15">
        <v>44638.887281145835</v>
      </c>
      <c r="F10" s="18">
        <f t="shared" si="0"/>
        <v>10.199999999999999</v>
      </c>
      <c r="G10" s="20">
        <v>0</v>
      </c>
      <c r="H10" s="9">
        <v>10.199999999999999</v>
      </c>
      <c r="I10" s="8" t="s">
        <v>126</v>
      </c>
      <c r="J10" s="8" t="s">
        <v>40</v>
      </c>
      <c r="K10" s="9" t="s">
        <v>6</v>
      </c>
      <c r="L10" s="8" t="s">
        <v>2</v>
      </c>
      <c r="M10" s="8" t="s">
        <v>3</v>
      </c>
      <c r="N10" s="9">
        <v>6</v>
      </c>
      <c r="O10" s="9">
        <v>4</v>
      </c>
      <c r="P10" s="9">
        <v>0</v>
      </c>
      <c r="Q10" s="9">
        <v>0</v>
      </c>
      <c r="R10" s="9">
        <v>0</v>
      </c>
      <c r="S10" s="9">
        <v>0</v>
      </c>
      <c r="T10" s="9">
        <v>0.2</v>
      </c>
      <c r="U10" s="16"/>
      <c r="V10" s="16"/>
    </row>
    <row r="11" spans="1:22" x14ac:dyDescent="0.25">
      <c r="A11" s="14" t="s">
        <v>44</v>
      </c>
      <c r="B11" s="8" t="s">
        <v>28</v>
      </c>
      <c r="C11" s="8" t="s">
        <v>174</v>
      </c>
      <c r="D11" s="13">
        <v>319641</v>
      </c>
      <c r="E11" s="15">
        <v>44655.412635856483</v>
      </c>
      <c r="F11" s="18">
        <f t="shared" si="0"/>
        <v>18.5</v>
      </c>
      <c r="G11" s="20">
        <v>0</v>
      </c>
      <c r="H11" s="9">
        <v>18.5</v>
      </c>
      <c r="I11" s="8" t="s">
        <v>45</v>
      </c>
      <c r="J11" s="8" t="s">
        <v>40</v>
      </c>
      <c r="K11" s="9" t="s">
        <v>156</v>
      </c>
      <c r="L11" s="8" t="s">
        <v>2</v>
      </c>
      <c r="M11" s="8" t="s">
        <v>3</v>
      </c>
      <c r="N11" s="9">
        <v>6</v>
      </c>
      <c r="O11" s="9">
        <v>0</v>
      </c>
      <c r="P11" s="9">
        <v>0</v>
      </c>
      <c r="Q11" s="9">
        <v>0</v>
      </c>
      <c r="R11" s="9">
        <v>0</v>
      </c>
      <c r="S11" s="9">
        <v>0.5</v>
      </c>
      <c r="T11" s="9">
        <v>12</v>
      </c>
      <c r="U11" s="16"/>
      <c r="V11" s="16"/>
    </row>
    <row r="12" spans="1:22" x14ac:dyDescent="0.25">
      <c r="A12" s="14" t="s">
        <v>44</v>
      </c>
      <c r="B12" s="8" t="s">
        <v>28</v>
      </c>
      <c r="C12" s="8" t="s">
        <v>174</v>
      </c>
      <c r="D12" s="13">
        <v>315671</v>
      </c>
      <c r="E12" s="15">
        <v>44638.728077152773</v>
      </c>
      <c r="F12" s="18">
        <f t="shared" si="0"/>
        <v>16.8</v>
      </c>
      <c r="G12" s="20">
        <v>0</v>
      </c>
      <c r="H12" s="9">
        <v>16.8</v>
      </c>
      <c r="I12" s="8" t="s">
        <v>109</v>
      </c>
      <c r="J12" s="8" t="s">
        <v>40</v>
      </c>
      <c r="K12" s="9" t="s">
        <v>33</v>
      </c>
      <c r="L12" s="8" t="s">
        <v>3</v>
      </c>
      <c r="M12" s="8" t="s">
        <v>3</v>
      </c>
      <c r="N12" s="9">
        <v>0</v>
      </c>
      <c r="O12" s="9">
        <v>0</v>
      </c>
      <c r="P12" s="9">
        <v>6</v>
      </c>
      <c r="Q12" s="9">
        <v>0</v>
      </c>
      <c r="R12" s="9">
        <v>0</v>
      </c>
      <c r="S12" s="9">
        <v>0</v>
      </c>
      <c r="T12" s="9">
        <v>10.8</v>
      </c>
      <c r="U12" s="16"/>
      <c r="V12" s="16"/>
    </row>
    <row r="13" spans="1:22" x14ac:dyDescent="0.25">
      <c r="A13" s="14" t="s">
        <v>44</v>
      </c>
      <c r="B13" s="8" t="s">
        <v>28</v>
      </c>
      <c r="C13" s="8" t="s">
        <v>174</v>
      </c>
      <c r="D13" s="13">
        <v>319993</v>
      </c>
      <c r="E13" s="15">
        <v>44656.04064900463</v>
      </c>
      <c r="F13" s="18">
        <f t="shared" si="0"/>
        <v>13.4</v>
      </c>
      <c r="G13" s="20">
        <v>0</v>
      </c>
      <c r="H13" s="9">
        <v>13.4</v>
      </c>
      <c r="I13" s="8" t="s">
        <v>140</v>
      </c>
      <c r="J13" s="8" t="s">
        <v>40</v>
      </c>
      <c r="K13" s="9" t="s">
        <v>36</v>
      </c>
      <c r="L13" s="8" t="s">
        <v>3</v>
      </c>
      <c r="M13" s="8" t="s">
        <v>3</v>
      </c>
      <c r="N13" s="9">
        <v>0</v>
      </c>
      <c r="O13" s="9">
        <v>0</v>
      </c>
      <c r="P13" s="9">
        <v>0</v>
      </c>
      <c r="Q13" s="9">
        <v>0</v>
      </c>
      <c r="R13" s="9">
        <v>0</v>
      </c>
      <c r="S13" s="9">
        <v>1.4</v>
      </c>
      <c r="T13" s="9">
        <v>12</v>
      </c>
      <c r="U13" s="16"/>
      <c r="V13" s="16"/>
    </row>
    <row r="14" spans="1:22" x14ac:dyDescent="0.25">
      <c r="A14" s="14" t="s">
        <v>44</v>
      </c>
      <c r="B14" s="8" t="s">
        <v>28</v>
      </c>
      <c r="C14" s="8" t="s">
        <v>174</v>
      </c>
      <c r="D14" s="13">
        <v>321012</v>
      </c>
      <c r="E14" s="15">
        <v>44659.908606979167</v>
      </c>
      <c r="F14" s="18">
        <f t="shared" si="0"/>
        <v>12.9</v>
      </c>
      <c r="G14" s="20">
        <v>0</v>
      </c>
      <c r="H14" s="9">
        <v>12.9</v>
      </c>
      <c r="I14" s="8" t="s">
        <v>139</v>
      </c>
      <c r="J14" s="8" t="s">
        <v>40</v>
      </c>
      <c r="K14" s="9" t="s">
        <v>5</v>
      </c>
      <c r="L14" s="8" t="s">
        <v>2</v>
      </c>
      <c r="M14" s="8" t="s">
        <v>3</v>
      </c>
      <c r="N14" s="9">
        <v>6</v>
      </c>
      <c r="O14" s="9">
        <v>4</v>
      </c>
      <c r="P14" s="9">
        <v>0</v>
      </c>
      <c r="Q14" s="9">
        <v>0</v>
      </c>
      <c r="R14" s="9">
        <v>0</v>
      </c>
      <c r="S14" s="9">
        <v>0.5</v>
      </c>
      <c r="T14" s="9">
        <v>2.4</v>
      </c>
      <c r="U14" s="16"/>
      <c r="V14" s="16"/>
    </row>
    <row r="15" spans="1:22" x14ac:dyDescent="0.25">
      <c r="A15" s="14" t="s">
        <v>44</v>
      </c>
      <c r="B15" s="8" t="s">
        <v>28</v>
      </c>
      <c r="C15" s="8" t="s">
        <v>174</v>
      </c>
      <c r="D15" s="13">
        <v>321017</v>
      </c>
      <c r="E15" s="15">
        <v>44659.926004502311</v>
      </c>
      <c r="F15" s="18">
        <f t="shared" si="0"/>
        <v>12.9</v>
      </c>
      <c r="G15" s="20">
        <v>0</v>
      </c>
      <c r="H15" s="9">
        <v>12.9</v>
      </c>
      <c r="I15" s="8" t="s">
        <v>58</v>
      </c>
      <c r="J15" s="8" t="s">
        <v>40</v>
      </c>
      <c r="K15" s="9" t="s">
        <v>20</v>
      </c>
      <c r="L15" s="8" t="s">
        <v>2</v>
      </c>
      <c r="M15" s="8" t="s">
        <v>3</v>
      </c>
      <c r="N15" s="9">
        <v>6</v>
      </c>
      <c r="O15" s="9">
        <v>4</v>
      </c>
      <c r="P15" s="9">
        <v>0</v>
      </c>
      <c r="Q15" s="9">
        <v>0</v>
      </c>
      <c r="R15" s="9">
        <v>0</v>
      </c>
      <c r="S15" s="9">
        <v>0.5</v>
      </c>
      <c r="T15" s="9">
        <v>2.4</v>
      </c>
      <c r="U15" s="16"/>
      <c r="V15" s="16"/>
    </row>
    <row r="16" spans="1:22" x14ac:dyDescent="0.25">
      <c r="A16" s="14" t="s">
        <v>44</v>
      </c>
      <c r="B16" s="8" t="s">
        <v>28</v>
      </c>
      <c r="C16" s="8" t="s">
        <v>174</v>
      </c>
      <c r="D16" s="13">
        <v>320229</v>
      </c>
      <c r="E16" s="15">
        <v>44656.944593009255</v>
      </c>
      <c r="F16" s="18">
        <f t="shared" si="0"/>
        <v>12.7</v>
      </c>
      <c r="G16" s="20">
        <v>0</v>
      </c>
      <c r="H16" s="9">
        <v>12.7</v>
      </c>
      <c r="I16" s="8" t="s">
        <v>154</v>
      </c>
      <c r="J16" s="8" t="s">
        <v>40</v>
      </c>
      <c r="K16" s="9" t="s">
        <v>156</v>
      </c>
      <c r="L16" s="8" t="s">
        <v>3</v>
      </c>
      <c r="M16" s="8" t="s">
        <v>3</v>
      </c>
      <c r="N16" s="9">
        <v>0</v>
      </c>
      <c r="O16" s="9">
        <v>0</v>
      </c>
      <c r="P16" s="9">
        <v>0</v>
      </c>
      <c r="Q16" s="9">
        <v>0</v>
      </c>
      <c r="R16" s="9">
        <v>0</v>
      </c>
      <c r="S16" s="9">
        <v>0.7</v>
      </c>
      <c r="T16" s="9">
        <v>12</v>
      </c>
      <c r="U16" s="16"/>
      <c r="V16" s="16"/>
    </row>
    <row r="17" spans="1:22" x14ac:dyDescent="0.25">
      <c r="A17" s="14" t="s">
        <v>44</v>
      </c>
      <c r="B17" s="8" t="s">
        <v>28</v>
      </c>
      <c r="C17" s="8" t="s">
        <v>174</v>
      </c>
      <c r="D17" s="13">
        <v>319588</v>
      </c>
      <c r="E17" s="15">
        <v>44654.959086296294</v>
      </c>
      <c r="F17" s="18">
        <f t="shared" si="0"/>
        <v>10.9</v>
      </c>
      <c r="G17" s="20">
        <v>0</v>
      </c>
      <c r="H17" s="9">
        <v>10.9</v>
      </c>
      <c r="I17" s="8" t="s">
        <v>141</v>
      </c>
      <c r="J17" s="8" t="s">
        <v>40</v>
      </c>
      <c r="K17" s="9" t="s">
        <v>4</v>
      </c>
      <c r="L17" s="8" t="s">
        <v>2</v>
      </c>
      <c r="M17" s="8" t="s">
        <v>3</v>
      </c>
      <c r="N17" s="9">
        <v>6</v>
      </c>
      <c r="O17" s="9">
        <v>4</v>
      </c>
      <c r="P17" s="9">
        <v>0</v>
      </c>
      <c r="Q17" s="9">
        <v>0</v>
      </c>
      <c r="R17" s="9">
        <v>0</v>
      </c>
      <c r="S17" s="9">
        <v>0.3</v>
      </c>
      <c r="T17" s="9">
        <v>0.6</v>
      </c>
      <c r="U17" s="16"/>
      <c r="V17" s="16"/>
    </row>
    <row r="18" spans="1:22" x14ac:dyDescent="0.25">
      <c r="A18" s="14" t="s">
        <v>44</v>
      </c>
      <c r="B18" s="8" t="s">
        <v>28</v>
      </c>
      <c r="C18" s="8" t="s">
        <v>174</v>
      </c>
      <c r="D18" s="13">
        <v>315725</v>
      </c>
      <c r="E18" s="15">
        <v>44639.456996608795</v>
      </c>
      <c r="F18" s="18">
        <f t="shared" si="0"/>
        <v>10.8</v>
      </c>
      <c r="G18" s="20">
        <v>0</v>
      </c>
      <c r="H18" s="9">
        <v>10.8</v>
      </c>
      <c r="I18" s="8" t="s">
        <v>152</v>
      </c>
      <c r="J18" s="8" t="s">
        <v>40</v>
      </c>
      <c r="K18" s="9" t="s">
        <v>6</v>
      </c>
      <c r="L18" s="8" t="s">
        <v>2</v>
      </c>
      <c r="M18" s="8" t="s">
        <v>3</v>
      </c>
      <c r="N18" s="9">
        <v>6</v>
      </c>
      <c r="O18" s="9">
        <v>4</v>
      </c>
      <c r="P18" s="9">
        <v>0</v>
      </c>
      <c r="Q18" s="9">
        <v>0</v>
      </c>
      <c r="R18" s="9">
        <v>0</v>
      </c>
      <c r="S18" s="9">
        <v>0</v>
      </c>
      <c r="T18" s="9">
        <v>0.8</v>
      </c>
      <c r="U18" s="16"/>
      <c r="V18" s="16"/>
    </row>
    <row r="19" spans="1:22" x14ac:dyDescent="0.25">
      <c r="A19" s="14" t="s">
        <v>44</v>
      </c>
      <c r="B19" s="8" t="s">
        <v>28</v>
      </c>
      <c r="C19" s="8" t="s">
        <v>174</v>
      </c>
      <c r="D19" s="13">
        <v>317645</v>
      </c>
      <c r="E19" s="15">
        <v>44645.741405787034</v>
      </c>
      <c r="F19" s="18">
        <f t="shared" si="0"/>
        <v>10.7</v>
      </c>
      <c r="G19" s="20">
        <v>0</v>
      </c>
      <c r="H19" s="9">
        <v>10.7</v>
      </c>
      <c r="I19" s="8" t="s">
        <v>155</v>
      </c>
      <c r="J19" s="8" t="s">
        <v>40</v>
      </c>
      <c r="K19" s="9" t="s">
        <v>6</v>
      </c>
      <c r="L19" s="8" t="s">
        <v>3</v>
      </c>
      <c r="M19" s="8" t="s">
        <v>3</v>
      </c>
      <c r="N19" s="9">
        <v>0</v>
      </c>
      <c r="O19" s="9">
        <v>0</v>
      </c>
      <c r="P19" s="9">
        <v>0</v>
      </c>
      <c r="Q19" s="9">
        <v>0</v>
      </c>
      <c r="R19" s="9">
        <v>0</v>
      </c>
      <c r="S19" s="9">
        <v>0.7</v>
      </c>
      <c r="T19" s="9">
        <v>10</v>
      </c>
      <c r="U19" s="16"/>
      <c r="V19" s="16"/>
    </row>
  </sheetData>
  <autoFilter ref="A1:V18"/>
  <sortState ref="A2:V19">
    <sortCondition ref="C2:C19" customList="APROVADO,REPROVADO,DESCLASSIFICADO,AUSENTE"/>
    <sortCondition descending="1" ref="F2:F19"/>
    <sortCondition descending="1" ref="N2:N19"/>
    <sortCondition descending="1" ref="Q2:Q19"/>
    <sortCondition ref="E2:E19"/>
  </sortState>
  <phoneticPr fontId="3" type="noConversion"/>
  <pageMargins left="0.511811024" right="0.511811024" top="0.78740157499999996" bottom="0.78740157499999996" header="0.31496062000000002" footer="0.31496062000000002"/>
  <pageSetup paperSize="9" scale="47" orientation="landscape" horizontalDpi="0"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7"/>
  <sheetViews>
    <sheetView workbookViewId="0">
      <selection activeCell="G2" sqref="G2"/>
    </sheetView>
  </sheetViews>
  <sheetFormatPr defaultColWidth="20.7109375" defaultRowHeight="15" x14ac:dyDescent="0.25"/>
  <cols>
    <col min="1" max="1" width="10.140625" bestFit="1" customWidth="1"/>
    <col min="3" max="3" width="15.85546875" bestFit="1" customWidth="1"/>
    <col min="4" max="4" width="12.7109375" style="7" bestFit="1" customWidth="1"/>
    <col min="5" max="5" width="24.42578125" style="7" bestFit="1" customWidth="1"/>
    <col min="6" max="6" width="18.5703125" style="19" bestFit="1" customWidth="1"/>
    <col min="7" max="7" width="14.28515625" style="19" bestFit="1" customWidth="1"/>
    <col min="8" max="8" width="14" style="7" bestFit="1" customWidth="1"/>
    <col min="9" max="9" width="29.140625" bestFit="1" customWidth="1"/>
    <col min="10" max="10" width="20.42578125" bestFit="1" customWidth="1"/>
    <col min="11" max="15" width="20.7109375" customWidth="1"/>
    <col min="16" max="20" width="20.7109375" style="7" customWidth="1"/>
  </cols>
  <sheetData>
    <row r="1" spans="1:22" s="12" customFormat="1" ht="56.25" x14ac:dyDescent="0.2">
      <c r="A1" s="11" t="s">
        <v>11</v>
      </c>
      <c r="B1" s="11" t="s">
        <v>0</v>
      </c>
      <c r="C1" s="11" t="s">
        <v>12</v>
      </c>
      <c r="D1" s="11" t="s">
        <v>13</v>
      </c>
      <c r="E1" s="11" t="s">
        <v>14</v>
      </c>
      <c r="F1" s="17" t="s">
        <v>178</v>
      </c>
      <c r="G1" s="17" t="s">
        <v>177</v>
      </c>
      <c r="H1" s="11" t="s">
        <v>180</v>
      </c>
      <c r="I1" s="11" t="s">
        <v>15</v>
      </c>
      <c r="J1" s="11" t="s">
        <v>16</v>
      </c>
      <c r="K1" s="11" t="s">
        <v>1</v>
      </c>
      <c r="L1" s="11" t="s">
        <v>17</v>
      </c>
      <c r="M1" s="11" t="s">
        <v>18</v>
      </c>
      <c r="N1" s="11" t="s">
        <v>165</v>
      </c>
      <c r="O1" s="11" t="s">
        <v>166</v>
      </c>
      <c r="P1" s="11" t="s">
        <v>169</v>
      </c>
      <c r="Q1" s="11" t="s">
        <v>167</v>
      </c>
      <c r="R1" s="11" t="s">
        <v>171</v>
      </c>
      <c r="S1" s="11" t="s">
        <v>168</v>
      </c>
      <c r="T1" s="11" t="s">
        <v>170</v>
      </c>
    </row>
    <row r="2" spans="1:22" x14ac:dyDescent="0.25">
      <c r="A2" s="14" t="s">
        <v>44</v>
      </c>
      <c r="B2" s="8" t="s">
        <v>28</v>
      </c>
      <c r="C2" s="8" t="s">
        <v>179</v>
      </c>
      <c r="D2" s="13">
        <v>314314</v>
      </c>
      <c r="E2" s="15">
        <v>44636.37818663194</v>
      </c>
      <c r="F2" s="18">
        <f>SUBTOTAL(9,G2:H2)</f>
        <v>20.9</v>
      </c>
      <c r="G2" s="18">
        <v>8</v>
      </c>
      <c r="H2" s="9">
        <v>12.9</v>
      </c>
      <c r="I2" s="8" t="s">
        <v>93</v>
      </c>
      <c r="J2" s="8" t="s">
        <v>41</v>
      </c>
      <c r="K2" s="9" t="s">
        <v>5</v>
      </c>
      <c r="L2" s="8" t="s">
        <v>2</v>
      </c>
      <c r="M2" s="8" t="s">
        <v>3</v>
      </c>
      <c r="N2" s="9">
        <v>6</v>
      </c>
      <c r="O2" s="9">
        <v>4</v>
      </c>
      <c r="P2" s="9">
        <v>0</v>
      </c>
      <c r="Q2" s="9">
        <v>0</v>
      </c>
      <c r="R2" s="9">
        <v>0</v>
      </c>
      <c r="S2" s="9">
        <v>0.5</v>
      </c>
      <c r="T2" s="9">
        <v>2.4</v>
      </c>
      <c r="U2" s="16"/>
      <c r="V2" s="16"/>
    </row>
    <row r="3" spans="1:22" x14ac:dyDescent="0.25">
      <c r="A3" s="14" t="s">
        <v>44</v>
      </c>
      <c r="B3" s="8" t="s">
        <v>28</v>
      </c>
      <c r="C3" s="8" t="s">
        <v>19</v>
      </c>
      <c r="D3" s="13">
        <v>321184</v>
      </c>
      <c r="E3" s="15">
        <v>44661.571410972218</v>
      </c>
      <c r="F3" s="18">
        <f>SUBTOTAL(9,G3:H3)</f>
        <v>14.1</v>
      </c>
      <c r="G3" s="18">
        <v>0</v>
      </c>
      <c r="H3" s="9">
        <v>14.1</v>
      </c>
      <c r="I3" s="8" t="s">
        <v>142</v>
      </c>
      <c r="J3" s="8" t="s">
        <v>41</v>
      </c>
      <c r="K3" s="9" t="s">
        <v>33</v>
      </c>
      <c r="L3" s="8" t="s">
        <v>2</v>
      </c>
      <c r="M3" s="8" t="s">
        <v>3</v>
      </c>
      <c r="N3" s="9">
        <v>6</v>
      </c>
      <c r="O3" s="9">
        <v>4</v>
      </c>
      <c r="P3" s="9">
        <v>0</v>
      </c>
      <c r="Q3" s="9">
        <v>0</v>
      </c>
      <c r="R3" s="9">
        <v>0</v>
      </c>
      <c r="S3" s="9">
        <v>0.5</v>
      </c>
      <c r="T3" s="9">
        <v>3.6</v>
      </c>
      <c r="U3" s="16"/>
      <c r="V3" s="16"/>
    </row>
    <row r="4" spans="1:22" x14ac:dyDescent="0.25">
      <c r="A4" s="14" t="s">
        <v>44</v>
      </c>
      <c r="B4" s="8" t="s">
        <v>28</v>
      </c>
      <c r="C4" s="8" t="s">
        <v>19</v>
      </c>
      <c r="D4" s="13">
        <v>321282</v>
      </c>
      <c r="E4" s="15">
        <v>44661.934252638886</v>
      </c>
      <c r="F4" s="18">
        <f>SUBTOTAL(9,G4:H4)</f>
        <v>11.7</v>
      </c>
      <c r="G4" s="18">
        <v>0</v>
      </c>
      <c r="H4" s="9">
        <v>11.7</v>
      </c>
      <c r="I4" s="8" t="s">
        <v>76</v>
      </c>
      <c r="J4" s="8" t="s">
        <v>41</v>
      </c>
      <c r="K4" s="9" t="s">
        <v>37</v>
      </c>
      <c r="L4" s="8" t="s">
        <v>2</v>
      </c>
      <c r="M4" s="8" t="s">
        <v>3</v>
      </c>
      <c r="N4" s="9">
        <v>6</v>
      </c>
      <c r="O4" s="9">
        <v>4</v>
      </c>
      <c r="P4" s="9">
        <v>0</v>
      </c>
      <c r="Q4" s="9">
        <v>0</v>
      </c>
      <c r="R4" s="9">
        <v>0</v>
      </c>
      <c r="S4" s="9">
        <v>1.5</v>
      </c>
      <c r="T4" s="9">
        <v>0.2</v>
      </c>
      <c r="U4" s="16"/>
      <c r="V4" s="16"/>
    </row>
    <row r="5" spans="1:22" x14ac:dyDescent="0.25">
      <c r="A5" s="14" t="s">
        <v>44</v>
      </c>
      <c r="B5" s="8" t="s">
        <v>28</v>
      </c>
      <c r="C5" s="8" t="s">
        <v>19</v>
      </c>
      <c r="D5" s="13">
        <v>317449</v>
      </c>
      <c r="E5" s="15">
        <v>44645.499540162033</v>
      </c>
      <c r="F5" s="18">
        <f>SUBTOTAL(9,G5:H5)</f>
        <v>11.3</v>
      </c>
      <c r="G5" s="18">
        <v>0</v>
      </c>
      <c r="H5" s="9">
        <v>11.3</v>
      </c>
      <c r="I5" s="8" t="s">
        <v>61</v>
      </c>
      <c r="J5" s="8" t="s">
        <v>41</v>
      </c>
      <c r="K5" s="9" t="s">
        <v>158</v>
      </c>
      <c r="L5" s="8" t="s">
        <v>2</v>
      </c>
      <c r="M5" s="8" t="s">
        <v>3</v>
      </c>
      <c r="N5" s="9">
        <v>6</v>
      </c>
      <c r="O5" s="9">
        <v>4</v>
      </c>
      <c r="P5" s="9">
        <v>0</v>
      </c>
      <c r="Q5" s="9">
        <v>0</v>
      </c>
      <c r="R5" s="9">
        <v>0</v>
      </c>
      <c r="S5" s="9">
        <v>0.5</v>
      </c>
      <c r="T5" s="9">
        <v>0.8</v>
      </c>
      <c r="U5" s="16"/>
      <c r="V5" s="16"/>
    </row>
    <row r="6" spans="1:22" x14ac:dyDescent="0.25">
      <c r="A6" s="14" t="s">
        <v>44</v>
      </c>
      <c r="B6" s="8" t="s">
        <v>28</v>
      </c>
      <c r="C6" s="8" t="s">
        <v>174</v>
      </c>
      <c r="D6" s="13">
        <v>319422</v>
      </c>
      <c r="E6" s="15">
        <v>44652.74891091435</v>
      </c>
      <c r="F6" s="18">
        <f>SUBTOTAL(9,G6:H6)</f>
        <v>12.5</v>
      </c>
      <c r="G6" s="18">
        <v>0</v>
      </c>
      <c r="H6" s="9">
        <v>12.5</v>
      </c>
      <c r="I6" s="8" t="s">
        <v>68</v>
      </c>
      <c r="J6" s="8" t="s">
        <v>41</v>
      </c>
      <c r="K6" s="9" t="s">
        <v>33</v>
      </c>
      <c r="L6" s="8" t="s">
        <v>3</v>
      </c>
      <c r="M6" s="8" t="s">
        <v>3</v>
      </c>
      <c r="N6" s="9">
        <v>0</v>
      </c>
      <c r="O6" s="9">
        <v>0</v>
      </c>
      <c r="P6" s="9">
        <v>0</v>
      </c>
      <c r="Q6" s="9">
        <v>0</v>
      </c>
      <c r="R6" s="9">
        <v>0</v>
      </c>
      <c r="S6" s="9">
        <v>0.5</v>
      </c>
      <c r="T6" s="9">
        <v>12</v>
      </c>
      <c r="U6" s="16"/>
      <c r="V6" s="16"/>
    </row>
    <row r="7" spans="1:22" x14ac:dyDescent="0.25">
      <c r="A7" s="14" t="s">
        <v>44</v>
      </c>
      <c r="B7" s="8" t="s">
        <v>28</v>
      </c>
      <c r="C7" s="8" t="s">
        <v>174</v>
      </c>
      <c r="D7" s="13">
        <v>314924</v>
      </c>
      <c r="E7" s="15">
        <v>44637.450628206017</v>
      </c>
      <c r="F7" s="18">
        <f t="shared" ref="F7" si="0">SUBTOTAL(9,G7:H7)</f>
        <v>7.2</v>
      </c>
      <c r="G7" s="18">
        <v>0</v>
      </c>
      <c r="H7" s="9">
        <v>7.2</v>
      </c>
      <c r="I7" s="8" t="s">
        <v>53</v>
      </c>
      <c r="J7" s="8" t="s">
        <v>41</v>
      </c>
      <c r="K7" s="9" t="s">
        <v>10</v>
      </c>
      <c r="L7" s="8" t="s">
        <v>3</v>
      </c>
      <c r="M7" s="8" t="s">
        <v>3</v>
      </c>
      <c r="N7" s="9">
        <v>0</v>
      </c>
      <c r="O7" s="9">
        <v>0</v>
      </c>
      <c r="P7" s="9">
        <v>6</v>
      </c>
      <c r="Q7" s="9">
        <v>0</v>
      </c>
      <c r="R7" s="9">
        <v>0</v>
      </c>
      <c r="S7" s="9">
        <v>0.6</v>
      </c>
      <c r="T7" s="9">
        <v>0.6</v>
      </c>
      <c r="U7" s="16"/>
      <c r="V7" s="16"/>
    </row>
  </sheetData>
  <autoFilter ref="A1:V6"/>
  <sortState ref="A2:T6">
    <sortCondition ref="C2:C7" customList="APROVADO,REPROVADO,DESCLASSIFICADO,AUSENTE"/>
    <sortCondition descending="1" ref="F2:F7"/>
    <sortCondition descending="1" ref="N2:N7"/>
    <sortCondition descending="1" ref="Q2:Q7"/>
    <sortCondition ref="E2:E7"/>
  </sortState>
  <pageMargins left="0.511811024" right="0.511811024" top="0.78740157499999996" bottom="0.78740157499999996" header="0.31496062000000002" footer="0.3149606200000000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9"/>
  <sheetViews>
    <sheetView workbookViewId="0">
      <selection activeCell="G7" sqref="G7"/>
    </sheetView>
  </sheetViews>
  <sheetFormatPr defaultColWidth="20.7109375" defaultRowHeight="15" x14ac:dyDescent="0.25"/>
  <cols>
    <col min="1" max="1" width="10.140625" bestFit="1" customWidth="1"/>
    <col min="2" max="2" width="14.85546875" bestFit="1" customWidth="1"/>
    <col min="4" max="5" width="20.7109375" style="7"/>
    <col min="6" max="6" width="18.5703125" style="19" bestFit="1" customWidth="1"/>
    <col min="7" max="7" width="22.42578125" style="19" bestFit="1" customWidth="1"/>
    <col min="8" max="8" width="24.28515625" style="7" bestFit="1" customWidth="1"/>
    <col min="9" max="9" width="41.85546875" bestFit="1" customWidth="1"/>
    <col min="10" max="10" width="23.42578125" bestFit="1" customWidth="1"/>
    <col min="11" max="15" width="20.7109375" customWidth="1"/>
    <col min="16" max="20" width="20.7109375" style="7" customWidth="1"/>
  </cols>
  <sheetData>
    <row r="1" spans="1:22" s="12" customFormat="1" ht="56.25" x14ac:dyDescent="0.2">
      <c r="A1" s="11" t="s">
        <v>11</v>
      </c>
      <c r="B1" s="11" t="s">
        <v>0</v>
      </c>
      <c r="C1" s="11" t="s">
        <v>12</v>
      </c>
      <c r="D1" s="11" t="s">
        <v>13</v>
      </c>
      <c r="E1" s="11" t="s">
        <v>14</v>
      </c>
      <c r="F1" s="17" t="s">
        <v>178</v>
      </c>
      <c r="G1" s="17" t="s">
        <v>177</v>
      </c>
      <c r="H1" s="11" t="s">
        <v>182</v>
      </c>
      <c r="I1" s="11" t="s">
        <v>15</v>
      </c>
      <c r="J1" s="11" t="s">
        <v>16</v>
      </c>
      <c r="K1" s="11" t="s">
        <v>1</v>
      </c>
      <c r="L1" s="11" t="s">
        <v>17</v>
      </c>
      <c r="M1" s="11" t="s">
        <v>18</v>
      </c>
      <c r="N1" s="11" t="s">
        <v>165</v>
      </c>
      <c r="O1" s="11" t="s">
        <v>166</v>
      </c>
      <c r="P1" s="11" t="s">
        <v>169</v>
      </c>
      <c r="Q1" s="11" t="s">
        <v>167</v>
      </c>
      <c r="R1" s="11" t="s">
        <v>171</v>
      </c>
      <c r="S1" s="11" t="s">
        <v>168</v>
      </c>
      <c r="T1" s="11" t="s">
        <v>170</v>
      </c>
    </row>
    <row r="2" spans="1:22" s="1" customFormat="1" x14ac:dyDescent="0.25">
      <c r="A2" s="14" t="s">
        <v>44</v>
      </c>
      <c r="B2" s="8" t="s">
        <v>28</v>
      </c>
      <c r="C2" s="8" t="s">
        <v>176</v>
      </c>
      <c r="D2" s="13">
        <v>318258</v>
      </c>
      <c r="E2" s="15">
        <v>44649.46111762731</v>
      </c>
      <c r="F2" s="18">
        <f t="shared" ref="F2:F39" si="0">SUM(G2:H2)</f>
        <v>39.93</v>
      </c>
      <c r="G2" s="20">
        <v>17.829999999999998</v>
      </c>
      <c r="H2" s="9">
        <v>22.1</v>
      </c>
      <c r="I2" s="8" t="s">
        <v>84</v>
      </c>
      <c r="J2" s="8" t="s">
        <v>173</v>
      </c>
      <c r="K2" s="9" t="s">
        <v>156</v>
      </c>
      <c r="L2" s="8" t="s">
        <v>3</v>
      </c>
      <c r="M2" s="8" t="s">
        <v>3</v>
      </c>
      <c r="N2" s="9">
        <v>0</v>
      </c>
      <c r="O2" s="9">
        <v>0</v>
      </c>
      <c r="P2" s="9">
        <v>6</v>
      </c>
      <c r="Q2" s="9">
        <v>3</v>
      </c>
      <c r="R2" s="9">
        <v>0</v>
      </c>
      <c r="S2" s="9">
        <v>1.1000000000000001</v>
      </c>
      <c r="T2" s="9">
        <v>12</v>
      </c>
      <c r="U2" s="16"/>
      <c r="V2" s="16"/>
    </row>
    <row r="3" spans="1:22" s="1" customFormat="1" x14ac:dyDescent="0.25">
      <c r="A3" s="14" t="s">
        <v>44</v>
      </c>
      <c r="B3" s="8" t="s">
        <v>28</v>
      </c>
      <c r="C3" s="8" t="s">
        <v>176</v>
      </c>
      <c r="D3" s="13">
        <v>319756</v>
      </c>
      <c r="E3" s="15">
        <v>44655.537504328699</v>
      </c>
      <c r="F3" s="18">
        <f t="shared" si="0"/>
        <v>37.9</v>
      </c>
      <c r="G3" s="20">
        <v>20</v>
      </c>
      <c r="H3" s="9">
        <v>17.899999999999999</v>
      </c>
      <c r="I3" s="8" t="s">
        <v>54</v>
      </c>
      <c r="J3" s="8" t="s">
        <v>173</v>
      </c>
      <c r="K3" s="9" t="s">
        <v>6</v>
      </c>
      <c r="L3" s="8" t="s">
        <v>3</v>
      </c>
      <c r="M3" s="8" t="s">
        <v>3</v>
      </c>
      <c r="N3" s="9">
        <v>0</v>
      </c>
      <c r="O3" s="9">
        <v>0</v>
      </c>
      <c r="P3" s="9">
        <v>6</v>
      </c>
      <c r="Q3" s="9">
        <v>3</v>
      </c>
      <c r="R3" s="9">
        <v>0</v>
      </c>
      <c r="S3" s="9">
        <v>1.5</v>
      </c>
      <c r="T3" s="9">
        <v>7.4</v>
      </c>
      <c r="U3" s="16"/>
      <c r="V3" s="16"/>
    </row>
    <row r="4" spans="1:22" s="1" customFormat="1" x14ac:dyDescent="0.25">
      <c r="A4" s="14" t="s">
        <v>44</v>
      </c>
      <c r="B4" s="8" t="s">
        <v>28</v>
      </c>
      <c r="C4" s="8" t="s">
        <v>176</v>
      </c>
      <c r="D4" s="13">
        <v>319975</v>
      </c>
      <c r="E4" s="15">
        <v>44655.835361967591</v>
      </c>
      <c r="F4" s="18">
        <f t="shared" si="0"/>
        <v>37.130000000000003</v>
      </c>
      <c r="G4" s="20">
        <v>15.33</v>
      </c>
      <c r="H4" s="9">
        <v>21.8</v>
      </c>
      <c r="I4" s="8" t="s">
        <v>49</v>
      </c>
      <c r="J4" s="8" t="s">
        <v>173</v>
      </c>
      <c r="K4" s="9" t="s">
        <v>32</v>
      </c>
      <c r="L4" s="8" t="s">
        <v>3</v>
      </c>
      <c r="M4" s="8" t="s">
        <v>3</v>
      </c>
      <c r="N4" s="9">
        <v>0</v>
      </c>
      <c r="O4" s="9">
        <v>0</v>
      </c>
      <c r="P4" s="9">
        <v>6</v>
      </c>
      <c r="Q4" s="9">
        <v>3</v>
      </c>
      <c r="R4" s="9">
        <v>0</v>
      </c>
      <c r="S4" s="9">
        <v>0.8</v>
      </c>
      <c r="T4" s="9">
        <v>12</v>
      </c>
      <c r="U4" s="16"/>
      <c r="V4" s="16"/>
    </row>
    <row r="5" spans="1:22" s="1" customFormat="1" x14ac:dyDescent="0.25">
      <c r="A5" s="14" t="s">
        <v>44</v>
      </c>
      <c r="B5" s="8" t="s">
        <v>28</v>
      </c>
      <c r="C5" s="8" t="s">
        <v>176</v>
      </c>
      <c r="D5" s="13">
        <v>315710</v>
      </c>
      <c r="E5" s="15">
        <v>44638.97376267361</v>
      </c>
      <c r="F5" s="18">
        <f t="shared" si="0"/>
        <v>36.729999999999997</v>
      </c>
      <c r="G5" s="20">
        <v>18.829999999999998</v>
      </c>
      <c r="H5" s="9">
        <v>17.899999999999999</v>
      </c>
      <c r="I5" s="8" t="s">
        <v>153</v>
      </c>
      <c r="J5" s="8" t="s">
        <v>173</v>
      </c>
      <c r="K5" s="9" t="s">
        <v>6</v>
      </c>
      <c r="L5" s="8" t="s">
        <v>3</v>
      </c>
      <c r="M5" s="8" t="s">
        <v>3</v>
      </c>
      <c r="N5" s="9">
        <v>0</v>
      </c>
      <c r="O5" s="9">
        <v>0</v>
      </c>
      <c r="P5" s="9">
        <v>6</v>
      </c>
      <c r="Q5" s="9">
        <v>3</v>
      </c>
      <c r="R5" s="9">
        <v>0</v>
      </c>
      <c r="S5" s="9">
        <v>1.5</v>
      </c>
      <c r="T5" s="9">
        <v>7.4</v>
      </c>
      <c r="U5" s="16"/>
      <c r="V5" s="16"/>
    </row>
    <row r="6" spans="1:22" s="1" customFormat="1" x14ac:dyDescent="0.25">
      <c r="A6" s="14" t="s">
        <v>44</v>
      </c>
      <c r="B6" s="8" t="s">
        <v>28</v>
      </c>
      <c r="C6" s="8" t="s">
        <v>176</v>
      </c>
      <c r="D6" s="13">
        <v>318085</v>
      </c>
      <c r="E6" s="15">
        <v>44648.720914166668</v>
      </c>
      <c r="F6" s="18">
        <f t="shared" si="0"/>
        <v>30.96</v>
      </c>
      <c r="G6" s="20">
        <v>12.16</v>
      </c>
      <c r="H6" s="9">
        <v>18.8</v>
      </c>
      <c r="I6" s="8" t="s">
        <v>135</v>
      </c>
      <c r="J6" s="8" t="s">
        <v>173</v>
      </c>
      <c r="K6" s="9" t="s">
        <v>22</v>
      </c>
      <c r="L6" s="8" t="s">
        <v>3</v>
      </c>
      <c r="M6" s="8" t="s">
        <v>3</v>
      </c>
      <c r="N6" s="9">
        <v>0</v>
      </c>
      <c r="O6" s="9">
        <v>0</v>
      </c>
      <c r="P6" s="9">
        <v>6</v>
      </c>
      <c r="Q6" s="9">
        <v>3</v>
      </c>
      <c r="R6" s="9">
        <v>0</v>
      </c>
      <c r="S6" s="9">
        <v>1</v>
      </c>
      <c r="T6" s="9">
        <v>8.8000000000000007</v>
      </c>
      <c r="U6" s="16"/>
      <c r="V6" s="16"/>
    </row>
    <row r="7" spans="1:22" s="1" customFormat="1" x14ac:dyDescent="0.25">
      <c r="A7" s="14" t="s">
        <v>44</v>
      </c>
      <c r="B7" s="8" t="s">
        <v>28</v>
      </c>
      <c r="C7" s="8" t="s">
        <v>176</v>
      </c>
      <c r="D7" s="13">
        <v>318101</v>
      </c>
      <c r="E7" s="15">
        <v>44648.812759618057</v>
      </c>
      <c r="F7" s="18">
        <f t="shared" si="0"/>
        <v>29.5</v>
      </c>
      <c r="G7" s="20">
        <v>13</v>
      </c>
      <c r="H7" s="9">
        <v>16.5</v>
      </c>
      <c r="I7" s="8" t="s">
        <v>114</v>
      </c>
      <c r="J7" s="8" t="s">
        <v>173</v>
      </c>
      <c r="K7" s="9" t="s">
        <v>159</v>
      </c>
      <c r="L7" s="8" t="s">
        <v>3</v>
      </c>
      <c r="M7" s="8" t="s">
        <v>3</v>
      </c>
      <c r="N7" s="9">
        <v>0</v>
      </c>
      <c r="O7" s="9">
        <v>0</v>
      </c>
      <c r="P7" s="9">
        <v>6</v>
      </c>
      <c r="Q7" s="9">
        <v>0</v>
      </c>
      <c r="R7" s="9">
        <v>0</v>
      </c>
      <c r="S7" s="9">
        <v>1.5</v>
      </c>
      <c r="T7" s="9">
        <v>9</v>
      </c>
      <c r="U7" s="16"/>
      <c r="V7" s="16"/>
    </row>
    <row r="8" spans="1:22" s="1" customFormat="1" x14ac:dyDescent="0.25">
      <c r="A8" s="14" t="s">
        <v>44</v>
      </c>
      <c r="B8" s="8" t="s">
        <v>28</v>
      </c>
      <c r="C8" s="8" t="s">
        <v>176</v>
      </c>
      <c r="D8" s="13">
        <v>315748</v>
      </c>
      <c r="E8" s="15">
        <v>44639.535138506944</v>
      </c>
      <c r="F8" s="18">
        <f t="shared" si="0"/>
        <v>29.36</v>
      </c>
      <c r="G8" s="20">
        <v>10.16</v>
      </c>
      <c r="H8" s="9">
        <v>19.2</v>
      </c>
      <c r="I8" s="8" t="s">
        <v>129</v>
      </c>
      <c r="J8" s="8" t="s">
        <v>173</v>
      </c>
      <c r="K8" s="9" t="s">
        <v>31</v>
      </c>
      <c r="L8" s="8" t="s">
        <v>2</v>
      </c>
      <c r="M8" s="8" t="s">
        <v>3</v>
      </c>
      <c r="N8" s="9">
        <v>6</v>
      </c>
      <c r="O8" s="9">
        <v>0</v>
      </c>
      <c r="P8" s="9">
        <v>6</v>
      </c>
      <c r="Q8" s="9">
        <v>0</v>
      </c>
      <c r="R8" s="9">
        <v>0</v>
      </c>
      <c r="S8" s="9">
        <v>0</v>
      </c>
      <c r="T8" s="9">
        <v>7.2</v>
      </c>
      <c r="U8" s="16"/>
      <c r="V8" s="16"/>
    </row>
    <row r="9" spans="1:22" s="1" customFormat="1" x14ac:dyDescent="0.25">
      <c r="A9" s="14" t="s">
        <v>44</v>
      </c>
      <c r="B9" s="8" t="s">
        <v>28</v>
      </c>
      <c r="C9" s="8" t="s">
        <v>176</v>
      </c>
      <c r="D9" s="13">
        <v>318272</v>
      </c>
      <c r="E9" s="15">
        <v>44649.490689988423</v>
      </c>
      <c r="F9" s="18">
        <f t="shared" si="0"/>
        <v>27.9</v>
      </c>
      <c r="G9" s="20">
        <v>15</v>
      </c>
      <c r="H9" s="9">
        <v>12.9</v>
      </c>
      <c r="I9" s="8" t="s">
        <v>65</v>
      </c>
      <c r="J9" s="8" t="s">
        <v>173</v>
      </c>
      <c r="K9" s="9" t="s">
        <v>163</v>
      </c>
      <c r="L9" s="8" t="s">
        <v>3</v>
      </c>
      <c r="M9" s="8" t="s">
        <v>3</v>
      </c>
      <c r="N9" s="9">
        <v>0</v>
      </c>
      <c r="O9" s="9">
        <v>0</v>
      </c>
      <c r="P9" s="9">
        <v>6</v>
      </c>
      <c r="Q9" s="9">
        <v>3</v>
      </c>
      <c r="R9" s="9">
        <v>0</v>
      </c>
      <c r="S9" s="9">
        <v>1.5</v>
      </c>
      <c r="T9" s="9">
        <v>2.4</v>
      </c>
      <c r="U9" s="16"/>
      <c r="V9" s="16"/>
    </row>
    <row r="10" spans="1:22" s="1" customFormat="1" x14ac:dyDescent="0.25">
      <c r="A10" s="14" t="s">
        <v>44</v>
      </c>
      <c r="B10" s="8" t="s">
        <v>28</v>
      </c>
      <c r="C10" s="8" t="s">
        <v>176</v>
      </c>
      <c r="D10" s="13">
        <v>316508</v>
      </c>
      <c r="E10" s="15">
        <v>44642.631662974534</v>
      </c>
      <c r="F10" s="18">
        <f t="shared" si="0"/>
        <v>27.53</v>
      </c>
      <c r="G10" s="20">
        <v>15.83</v>
      </c>
      <c r="H10" s="9">
        <v>11.7</v>
      </c>
      <c r="I10" s="8" t="s">
        <v>67</v>
      </c>
      <c r="J10" s="8" t="s">
        <v>173</v>
      </c>
      <c r="K10" s="9" t="s">
        <v>20</v>
      </c>
      <c r="L10" s="8" t="s">
        <v>3</v>
      </c>
      <c r="M10" s="8" t="s">
        <v>3</v>
      </c>
      <c r="N10" s="9">
        <v>0</v>
      </c>
      <c r="O10" s="9">
        <v>0</v>
      </c>
      <c r="P10" s="9">
        <v>6</v>
      </c>
      <c r="Q10" s="9">
        <v>3</v>
      </c>
      <c r="R10" s="9">
        <v>0</v>
      </c>
      <c r="S10" s="9">
        <v>1.5</v>
      </c>
      <c r="T10" s="9">
        <v>1.2</v>
      </c>
      <c r="U10" s="16"/>
      <c r="V10" s="16"/>
    </row>
    <row r="11" spans="1:22" s="1" customFormat="1" x14ac:dyDescent="0.25">
      <c r="A11" s="14" t="s">
        <v>44</v>
      </c>
      <c r="B11" s="8" t="s">
        <v>28</v>
      </c>
      <c r="C11" s="8" t="s">
        <v>179</v>
      </c>
      <c r="D11" s="13">
        <v>314389</v>
      </c>
      <c r="E11" s="15">
        <v>44636.439593391202</v>
      </c>
      <c r="F11" s="18">
        <f t="shared" si="0"/>
        <v>19.899999999999999</v>
      </c>
      <c r="G11" s="20">
        <v>9.5</v>
      </c>
      <c r="H11" s="9">
        <v>10.4</v>
      </c>
      <c r="I11" s="8" t="s">
        <v>98</v>
      </c>
      <c r="J11" s="8" t="s">
        <v>173</v>
      </c>
      <c r="K11" s="9" t="s">
        <v>23</v>
      </c>
      <c r="L11" s="8" t="s">
        <v>3</v>
      </c>
      <c r="M11" s="8" t="s">
        <v>3</v>
      </c>
      <c r="N11" s="9">
        <v>0</v>
      </c>
      <c r="O11" s="9">
        <v>0</v>
      </c>
      <c r="P11" s="9">
        <v>6</v>
      </c>
      <c r="Q11" s="9">
        <v>3</v>
      </c>
      <c r="R11" s="9">
        <v>0</v>
      </c>
      <c r="S11" s="9">
        <v>0.4</v>
      </c>
      <c r="T11" s="9">
        <v>1</v>
      </c>
      <c r="U11" s="16"/>
      <c r="V11" s="16"/>
    </row>
    <row r="12" spans="1:22" s="1" customFormat="1" x14ac:dyDescent="0.25">
      <c r="A12" s="14" t="s">
        <v>44</v>
      </c>
      <c r="B12" s="8" t="s">
        <v>28</v>
      </c>
      <c r="C12" s="8" t="s">
        <v>179</v>
      </c>
      <c r="D12" s="13">
        <v>316097</v>
      </c>
      <c r="E12" s="15">
        <v>44641.4865928125</v>
      </c>
      <c r="F12" s="18">
        <f t="shared" si="0"/>
        <v>20.13</v>
      </c>
      <c r="G12" s="20">
        <v>9.5299999999999994</v>
      </c>
      <c r="H12" s="9">
        <v>10.6</v>
      </c>
      <c r="I12" s="8" t="s">
        <v>106</v>
      </c>
      <c r="J12" s="8" t="s">
        <v>173</v>
      </c>
      <c r="K12" s="9" t="s">
        <v>36</v>
      </c>
      <c r="L12" s="8" t="s">
        <v>3</v>
      </c>
      <c r="M12" s="8" t="s">
        <v>3</v>
      </c>
      <c r="N12" s="9">
        <v>0</v>
      </c>
      <c r="O12" s="9">
        <v>0</v>
      </c>
      <c r="P12" s="9">
        <v>6</v>
      </c>
      <c r="Q12" s="9">
        <v>3</v>
      </c>
      <c r="R12" s="9">
        <v>0</v>
      </c>
      <c r="S12" s="9">
        <v>0</v>
      </c>
      <c r="T12" s="9">
        <v>1.6</v>
      </c>
      <c r="U12" s="16"/>
      <c r="V12" s="16"/>
    </row>
    <row r="13" spans="1:22" s="1" customFormat="1" x14ac:dyDescent="0.25">
      <c r="A13" s="14" t="s">
        <v>44</v>
      </c>
      <c r="B13" s="8" t="s">
        <v>28</v>
      </c>
      <c r="C13" s="8" t="s">
        <v>179</v>
      </c>
      <c r="D13" s="13">
        <v>317744</v>
      </c>
      <c r="E13" s="15">
        <v>44646.884134108797</v>
      </c>
      <c r="F13" s="18">
        <f t="shared" si="0"/>
        <v>19.73</v>
      </c>
      <c r="G13" s="20">
        <v>4.83</v>
      </c>
      <c r="H13" s="9">
        <v>14.9</v>
      </c>
      <c r="I13" s="8" t="s">
        <v>134</v>
      </c>
      <c r="J13" s="8" t="s">
        <v>173</v>
      </c>
      <c r="K13" s="9" t="s">
        <v>6</v>
      </c>
      <c r="L13" s="8" t="s">
        <v>3</v>
      </c>
      <c r="M13" s="8" t="s">
        <v>3</v>
      </c>
      <c r="N13" s="9">
        <v>0</v>
      </c>
      <c r="O13" s="9">
        <v>0</v>
      </c>
      <c r="P13" s="9">
        <v>6</v>
      </c>
      <c r="Q13" s="9">
        <v>3</v>
      </c>
      <c r="R13" s="9">
        <v>0</v>
      </c>
      <c r="S13" s="9">
        <v>1.5</v>
      </c>
      <c r="T13" s="9">
        <v>4.4000000000000004</v>
      </c>
      <c r="U13" s="16"/>
      <c r="V13" s="16"/>
    </row>
    <row r="14" spans="1:22" s="1" customFormat="1" x14ac:dyDescent="0.25">
      <c r="A14" s="14" t="s">
        <v>44</v>
      </c>
      <c r="B14" s="8" t="s">
        <v>28</v>
      </c>
      <c r="C14" s="8" t="s">
        <v>19</v>
      </c>
      <c r="D14" s="13">
        <v>314107</v>
      </c>
      <c r="E14" s="15">
        <v>44635.919653900462</v>
      </c>
      <c r="F14" s="18">
        <f t="shared" si="0"/>
        <v>22.5</v>
      </c>
      <c r="G14" s="20">
        <v>0</v>
      </c>
      <c r="H14" s="9">
        <v>22.5</v>
      </c>
      <c r="I14" s="8" t="s">
        <v>146</v>
      </c>
      <c r="J14" s="8" t="s">
        <v>173</v>
      </c>
      <c r="K14" s="9" t="s">
        <v>159</v>
      </c>
      <c r="L14" s="8" t="s">
        <v>3</v>
      </c>
      <c r="M14" s="8" t="s">
        <v>3</v>
      </c>
      <c r="N14" s="9">
        <v>0</v>
      </c>
      <c r="O14" s="9">
        <v>0</v>
      </c>
      <c r="P14" s="9">
        <v>6</v>
      </c>
      <c r="Q14" s="9">
        <v>3</v>
      </c>
      <c r="R14" s="9">
        <v>0</v>
      </c>
      <c r="S14" s="9">
        <v>1.5</v>
      </c>
      <c r="T14" s="9">
        <v>12</v>
      </c>
      <c r="U14" s="16"/>
      <c r="V14" s="16"/>
    </row>
    <row r="15" spans="1:22" s="1" customFormat="1" x14ac:dyDescent="0.25">
      <c r="A15" s="14" t="s">
        <v>44</v>
      </c>
      <c r="B15" s="8" t="s">
        <v>28</v>
      </c>
      <c r="C15" s="8" t="s">
        <v>19</v>
      </c>
      <c r="D15" s="13">
        <v>319782</v>
      </c>
      <c r="E15" s="15">
        <v>44655.578741805555</v>
      </c>
      <c r="F15" s="18">
        <f t="shared" si="0"/>
        <v>21.3</v>
      </c>
      <c r="G15" s="20">
        <v>0</v>
      </c>
      <c r="H15" s="9">
        <v>21.3</v>
      </c>
      <c r="I15" s="8" t="s">
        <v>105</v>
      </c>
      <c r="J15" s="8" t="s">
        <v>173</v>
      </c>
      <c r="K15" s="9" t="s">
        <v>7</v>
      </c>
      <c r="L15" s="8" t="s">
        <v>3</v>
      </c>
      <c r="M15" s="8" t="s">
        <v>3</v>
      </c>
      <c r="N15" s="9">
        <v>0</v>
      </c>
      <c r="O15" s="9">
        <v>0</v>
      </c>
      <c r="P15" s="9">
        <v>6</v>
      </c>
      <c r="Q15" s="9">
        <v>3</v>
      </c>
      <c r="R15" s="9">
        <v>0</v>
      </c>
      <c r="S15" s="9">
        <v>0.3</v>
      </c>
      <c r="T15" s="9">
        <v>12</v>
      </c>
      <c r="U15" s="16"/>
      <c r="V15" s="16"/>
    </row>
    <row r="16" spans="1:22" s="1" customFormat="1" x14ac:dyDescent="0.25">
      <c r="A16" s="14" t="s">
        <v>44</v>
      </c>
      <c r="B16" s="8" t="s">
        <v>28</v>
      </c>
      <c r="C16" s="8" t="s">
        <v>19</v>
      </c>
      <c r="D16" s="13">
        <v>317126</v>
      </c>
      <c r="E16" s="15">
        <v>44644.536113206013</v>
      </c>
      <c r="F16" s="18">
        <f t="shared" si="0"/>
        <v>19.5</v>
      </c>
      <c r="G16" s="20">
        <v>0</v>
      </c>
      <c r="H16" s="9">
        <v>19.5</v>
      </c>
      <c r="I16" s="8" t="s">
        <v>118</v>
      </c>
      <c r="J16" s="8" t="s">
        <v>173</v>
      </c>
      <c r="K16" s="9" t="s">
        <v>159</v>
      </c>
      <c r="L16" s="8" t="s">
        <v>3</v>
      </c>
      <c r="M16" s="8" t="s">
        <v>3</v>
      </c>
      <c r="N16" s="9">
        <v>0</v>
      </c>
      <c r="O16" s="9">
        <v>0</v>
      </c>
      <c r="P16" s="9">
        <v>6</v>
      </c>
      <c r="Q16" s="9">
        <v>0</v>
      </c>
      <c r="R16" s="9">
        <v>0</v>
      </c>
      <c r="S16" s="9">
        <v>1.5</v>
      </c>
      <c r="T16" s="9">
        <v>12</v>
      </c>
      <c r="U16" s="16"/>
      <c r="V16" s="16"/>
    </row>
    <row r="17" spans="1:22" s="1" customFormat="1" x14ac:dyDescent="0.25">
      <c r="A17" s="14" t="s">
        <v>44</v>
      </c>
      <c r="B17" s="8" t="s">
        <v>28</v>
      </c>
      <c r="C17" s="8" t="s">
        <v>19</v>
      </c>
      <c r="D17" s="13">
        <v>321229</v>
      </c>
      <c r="E17" s="15">
        <v>44661.818081712961</v>
      </c>
      <c r="F17" s="18">
        <f t="shared" si="0"/>
        <v>17.399999999999999</v>
      </c>
      <c r="G17" s="20">
        <v>0</v>
      </c>
      <c r="H17" s="9">
        <v>17.399999999999999</v>
      </c>
      <c r="I17" s="8" t="s">
        <v>136</v>
      </c>
      <c r="J17" s="8" t="s">
        <v>173</v>
      </c>
      <c r="K17" s="9" t="s">
        <v>31</v>
      </c>
      <c r="L17" s="8" t="s">
        <v>3</v>
      </c>
      <c r="M17" s="8" t="s">
        <v>3</v>
      </c>
      <c r="N17" s="9">
        <v>0</v>
      </c>
      <c r="O17" s="9">
        <v>0</v>
      </c>
      <c r="P17" s="9">
        <v>6</v>
      </c>
      <c r="Q17" s="9">
        <v>4</v>
      </c>
      <c r="R17" s="9">
        <v>0</v>
      </c>
      <c r="S17" s="9">
        <v>1</v>
      </c>
      <c r="T17" s="9">
        <v>6.4</v>
      </c>
      <c r="U17" s="16"/>
      <c r="V17" s="16"/>
    </row>
    <row r="18" spans="1:22" s="1" customFormat="1" x14ac:dyDescent="0.25">
      <c r="A18" s="14" t="s">
        <v>44</v>
      </c>
      <c r="B18" s="8" t="s">
        <v>28</v>
      </c>
      <c r="C18" s="8" t="s">
        <v>19</v>
      </c>
      <c r="D18" s="13">
        <v>320934</v>
      </c>
      <c r="E18" s="15">
        <v>44659.581867777779</v>
      </c>
      <c r="F18" s="18">
        <f t="shared" si="0"/>
        <v>10.7</v>
      </c>
      <c r="G18" s="20">
        <v>0</v>
      </c>
      <c r="H18" s="9">
        <v>10.7</v>
      </c>
      <c r="I18" s="8" t="s">
        <v>80</v>
      </c>
      <c r="J18" s="8" t="s">
        <v>173</v>
      </c>
      <c r="K18" s="9" t="s">
        <v>34</v>
      </c>
      <c r="L18" s="8" t="s">
        <v>3</v>
      </c>
      <c r="M18" s="8" t="s">
        <v>3</v>
      </c>
      <c r="N18" s="9">
        <v>0</v>
      </c>
      <c r="O18" s="9">
        <v>0</v>
      </c>
      <c r="P18" s="9">
        <v>6</v>
      </c>
      <c r="Q18" s="9">
        <v>3</v>
      </c>
      <c r="R18" s="9">
        <v>0</v>
      </c>
      <c r="S18" s="9">
        <v>1.5</v>
      </c>
      <c r="T18" s="9">
        <v>0.2</v>
      </c>
      <c r="U18" s="16"/>
      <c r="V18" s="16"/>
    </row>
    <row r="19" spans="1:22" s="1" customFormat="1" x14ac:dyDescent="0.25">
      <c r="A19" s="14" t="s">
        <v>44</v>
      </c>
      <c r="B19" s="8" t="s">
        <v>28</v>
      </c>
      <c r="C19" s="8" t="s">
        <v>19</v>
      </c>
      <c r="D19" s="13">
        <v>321222</v>
      </c>
      <c r="E19" s="15">
        <v>44661.758997997684</v>
      </c>
      <c r="F19" s="18">
        <f t="shared" si="0"/>
        <v>10.1</v>
      </c>
      <c r="G19" s="20">
        <v>0</v>
      </c>
      <c r="H19" s="9">
        <v>10.1</v>
      </c>
      <c r="I19" s="8" t="s">
        <v>128</v>
      </c>
      <c r="J19" s="8" t="s">
        <v>173</v>
      </c>
      <c r="K19" s="9" t="s">
        <v>20</v>
      </c>
      <c r="L19" s="8" t="s">
        <v>3</v>
      </c>
      <c r="M19" s="8" t="s">
        <v>3</v>
      </c>
      <c r="N19" s="9">
        <v>0</v>
      </c>
      <c r="O19" s="9">
        <v>0</v>
      </c>
      <c r="P19" s="9">
        <v>6</v>
      </c>
      <c r="Q19" s="9">
        <v>3</v>
      </c>
      <c r="R19" s="9">
        <v>0</v>
      </c>
      <c r="S19" s="9">
        <v>0.3</v>
      </c>
      <c r="T19" s="9">
        <v>0.8</v>
      </c>
      <c r="U19" s="16"/>
      <c r="V19" s="16"/>
    </row>
    <row r="20" spans="1:22" x14ac:dyDescent="0.25">
      <c r="A20" s="14" t="s">
        <v>44</v>
      </c>
      <c r="B20" s="8" t="s">
        <v>28</v>
      </c>
      <c r="C20" s="8" t="s">
        <v>174</v>
      </c>
      <c r="D20" s="13">
        <v>317955</v>
      </c>
      <c r="E20" s="15">
        <v>44648.559299537032</v>
      </c>
      <c r="F20" s="18">
        <f t="shared" si="0"/>
        <v>22.5</v>
      </c>
      <c r="G20" s="20">
        <v>0</v>
      </c>
      <c r="H20" s="9">
        <v>22.5</v>
      </c>
      <c r="I20" s="8" t="s">
        <v>143</v>
      </c>
      <c r="J20" s="8" t="s">
        <v>173</v>
      </c>
      <c r="K20" s="9" t="s">
        <v>22</v>
      </c>
      <c r="L20" s="8" t="s">
        <v>3</v>
      </c>
      <c r="M20" s="8" t="s">
        <v>3</v>
      </c>
      <c r="N20" s="9">
        <v>0</v>
      </c>
      <c r="O20" s="9">
        <v>0</v>
      </c>
      <c r="P20" s="9">
        <v>6</v>
      </c>
      <c r="Q20" s="9">
        <v>3</v>
      </c>
      <c r="R20" s="9">
        <v>0</v>
      </c>
      <c r="S20" s="9">
        <v>1.5</v>
      </c>
      <c r="T20" s="9">
        <v>12</v>
      </c>
      <c r="U20" s="16"/>
      <c r="V20" s="16"/>
    </row>
    <row r="21" spans="1:22" x14ac:dyDescent="0.25">
      <c r="A21" s="14" t="s">
        <v>44</v>
      </c>
      <c r="B21" s="8" t="s">
        <v>28</v>
      </c>
      <c r="C21" s="8" t="s">
        <v>174</v>
      </c>
      <c r="D21" s="13">
        <v>321264</v>
      </c>
      <c r="E21" s="15">
        <v>44661.885538703704</v>
      </c>
      <c r="F21" s="18">
        <f t="shared" si="0"/>
        <v>21.7</v>
      </c>
      <c r="G21" s="20">
        <v>0</v>
      </c>
      <c r="H21" s="9">
        <v>21.7</v>
      </c>
      <c r="I21" s="8" t="s">
        <v>121</v>
      </c>
      <c r="J21" s="8" t="s">
        <v>173</v>
      </c>
      <c r="K21" s="9" t="s">
        <v>29</v>
      </c>
      <c r="L21" s="8" t="s">
        <v>3</v>
      </c>
      <c r="M21" s="8" t="s">
        <v>3</v>
      </c>
      <c r="N21" s="9">
        <v>0</v>
      </c>
      <c r="O21" s="9">
        <v>0</v>
      </c>
      <c r="P21" s="9">
        <v>6</v>
      </c>
      <c r="Q21" s="9">
        <v>3</v>
      </c>
      <c r="R21" s="9">
        <v>0</v>
      </c>
      <c r="S21" s="9">
        <v>0.7</v>
      </c>
      <c r="T21" s="9">
        <v>12</v>
      </c>
      <c r="U21" s="16"/>
      <c r="V21" s="16"/>
    </row>
    <row r="22" spans="1:22" x14ac:dyDescent="0.25">
      <c r="A22" s="14" t="s">
        <v>44</v>
      </c>
      <c r="B22" s="8" t="s">
        <v>28</v>
      </c>
      <c r="C22" s="8" t="s">
        <v>174</v>
      </c>
      <c r="D22" s="13">
        <v>321200</v>
      </c>
      <c r="E22" s="15">
        <v>44661.601236979164</v>
      </c>
      <c r="F22" s="18">
        <f t="shared" si="0"/>
        <v>21.6</v>
      </c>
      <c r="G22" s="20">
        <v>0</v>
      </c>
      <c r="H22" s="9">
        <v>21.6</v>
      </c>
      <c r="I22" s="8" t="s">
        <v>63</v>
      </c>
      <c r="J22" s="8" t="s">
        <v>173</v>
      </c>
      <c r="K22" s="9" t="s">
        <v>156</v>
      </c>
      <c r="L22" s="8" t="s">
        <v>3</v>
      </c>
      <c r="M22" s="8" t="s">
        <v>3</v>
      </c>
      <c r="N22" s="9">
        <v>0</v>
      </c>
      <c r="O22" s="9">
        <v>0</v>
      </c>
      <c r="P22" s="9">
        <v>6</v>
      </c>
      <c r="Q22" s="9">
        <v>3</v>
      </c>
      <c r="R22" s="9">
        <v>0</v>
      </c>
      <c r="S22" s="9">
        <v>0.6</v>
      </c>
      <c r="T22" s="9">
        <v>12</v>
      </c>
      <c r="U22" s="16"/>
      <c r="V22" s="16"/>
    </row>
    <row r="23" spans="1:22" x14ac:dyDescent="0.25">
      <c r="A23" s="14" t="s">
        <v>44</v>
      </c>
      <c r="B23" s="8" t="s">
        <v>28</v>
      </c>
      <c r="C23" s="8" t="s">
        <v>174</v>
      </c>
      <c r="D23" s="13">
        <v>314400</v>
      </c>
      <c r="E23" s="15">
        <v>44636.449728240739</v>
      </c>
      <c r="F23" s="18">
        <f t="shared" si="0"/>
        <v>20.100000000000001</v>
      </c>
      <c r="G23" s="20">
        <v>0</v>
      </c>
      <c r="H23" s="9">
        <v>20.100000000000001</v>
      </c>
      <c r="I23" s="8" t="s">
        <v>50</v>
      </c>
      <c r="J23" s="8" t="s">
        <v>173</v>
      </c>
      <c r="K23" s="9" t="s">
        <v>21</v>
      </c>
      <c r="L23" s="8" t="s">
        <v>3</v>
      </c>
      <c r="M23" s="8" t="s">
        <v>3</v>
      </c>
      <c r="N23" s="9">
        <v>0</v>
      </c>
      <c r="O23" s="9">
        <v>0</v>
      </c>
      <c r="P23" s="9">
        <v>6</v>
      </c>
      <c r="Q23" s="9">
        <v>3</v>
      </c>
      <c r="R23" s="9">
        <v>0</v>
      </c>
      <c r="S23" s="9">
        <v>1.5</v>
      </c>
      <c r="T23" s="9">
        <v>9.6</v>
      </c>
      <c r="U23" s="16"/>
      <c r="V23" s="16"/>
    </row>
    <row r="24" spans="1:22" x14ac:dyDescent="0.25">
      <c r="A24" s="14" t="s">
        <v>44</v>
      </c>
      <c r="B24" s="8" t="s">
        <v>28</v>
      </c>
      <c r="C24" s="8" t="s">
        <v>174</v>
      </c>
      <c r="D24" s="13">
        <v>320785</v>
      </c>
      <c r="E24" s="15">
        <v>44658.844196608792</v>
      </c>
      <c r="F24" s="18">
        <f t="shared" si="0"/>
        <v>20</v>
      </c>
      <c r="G24" s="20">
        <v>0</v>
      </c>
      <c r="H24" s="9">
        <v>20</v>
      </c>
      <c r="I24" s="8" t="s">
        <v>46</v>
      </c>
      <c r="J24" s="8" t="s">
        <v>173</v>
      </c>
      <c r="K24" s="9" t="s">
        <v>33</v>
      </c>
      <c r="L24" s="8" t="s">
        <v>3</v>
      </c>
      <c r="M24" s="8" t="s">
        <v>3</v>
      </c>
      <c r="N24" s="9">
        <v>0</v>
      </c>
      <c r="O24" s="9">
        <v>0</v>
      </c>
      <c r="P24" s="9">
        <v>6</v>
      </c>
      <c r="Q24" s="9">
        <v>3</v>
      </c>
      <c r="R24" s="9">
        <v>0</v>
      </c>
      <c r="S24" s="9">
        <v>1.2</v>
      </c>
      <c r="T24" s="9">
        <v>9.8000000000000007</v>
      </c>
      <c r="U24" s="16"/>
      <c r="V24" s="16"/>
    </row>
    <row r="25" spans="1:22" x14ac:dyDescent="0.25">
      <c r="A25" s="14" t="s">
        <v>44</v>
      </c>
      <c r="B25" s="8" t="s">
        <v>28</v>
      </c>
      <c r="C25" s="8" t="s">
        <v>174</v>
      </c>
      <c r="D25" s="13">
        <v>318458</v>
      </c>
      <c r="E25" s="15">
        <v>44650.102720671297</v>
      </c>
      <c r="F25" s="18">
        <f t="shared" si="0"/>
        <v>19.2</v>
      </c>
      <c r="G25" s="20">
        <v>0</v>
      </c>
      <c r="H25" s="9">
        <v>19.2</v>
      </c>
      <c r="I25" s="8" t="s">
        <v>56</v>
      </c>
      <c r="J25" s="8" t="s">
        <v>173</v>
      </c>
      <c r="K25" s="9" t="s">
        <v>29</v>
      </c>
      <c r="L25" s="8" t="s">
        <v>3</v>
      </c>
      <c r="M25" s="8" t="s">
        <v>3</v>
      </c>
      <c r="N25" s="9">
        <v>0</v>
      </c>
      <c r="O25" s="9">
        <v>0</v>
      </c>
      <c r="P25" s="9">
        <v>6</v>
      </c>
      <c r="Q25" s="9">
        <v>0</v>
      </c>
      <c r="R25" s="9">
        <v>0</v>
      </c>
      <c r="S25" s="9">
        <v>1.2</v>
      </c>
      <c r="T25" s="9">
        <v>12</v>
      </c>
      <c r="U25" s="16"/>
      <c r="V25" s="16"/>
    </row>
    <row r="26" spans="1:22" x14ac:dyDescent="0.25">
      <c r="A26" s="14" t="s">
        <v>44</v>
      </c>
      <c r="B26" s="8" t="s">
        <v>28</v>
      </c>
      <c r="C26" s="8" t="s">
        <v>174</v>
      </c>
      <c r="D26" s="13">
        <v>313889</v>
      </c>
      <c r="E26" s="15">
        <v>44635.693674756942</v>
      </c>
      <c r="F26" s="18">
        <f t="shared" si="0"/>
        <v>18.5</v>
      </c>
      <c r="G26" s="20">
        <v>0</v>
      </c>
      <c r="H26" s="9">
        <v>18.5</v>
      </c>
      <c r="I26" s="8" t="s">
        <v>74</v>
      </c>
      <c r="J26" s="8" t="s">
        <v>173</v>
      </c>
      <c r="K26" s="9" t="s">
        <v>157</v>
      </c>
      <c r="L26" s="8" t="s">
        <v>2</v>
      </c>
      <c r="M26" s="8" t="s">
        <v>3</v>
      </c>
      <c r="N26" s="9">
        <v>6</v>
      </c>
      <c r="O26" s="9">
        <v>0</v>
      </c>
      <c r="P26" s="9">
        <v>6</v>
      </c>
      <c r="Q26" s="9">
        <v>0</v>
      </c>
      <c r="R26" s="9">
        <v>0</v>
      </c>
      <c r="S26" s="9">
        <v>0.5</v>
      </c>
      <c r="T26" s="9">
        <v>6</v>
      </c>
      <c r="U26" s="16"/>
      <c r="V26" s="16"/>
    </row>
    <row r="27" spans="1:22" x14ac:dyDescent="0.25">
      <c r="A27" s="14" t="s">
        <v>44</v>
      </c>
      <c r="B27" s="8" t="s">
        <v>28</v>
      </c>
      <c r="C27" s="8" t="s">
        <v>174</v>
      </c>
      <c r="D27" s="13">
        <v>317766</v>
      </c>
      <c r="E27" s="15">
        <v>44647.557733981477</v>
      </c>
      <c r="F27" s="18">
        <f t="shared" si="0"/>
        <v>17.100000000000001</v>
      </c>
      <c r="G27" s="20">
        <v>0</v>
      </c>
      <c r="H27" s="9">
        <v>17.100000000000001</v>
      </c>
      <c r="I27" s="8" t="s">
        <v>149</v>
      </c>
      <c r="J27" s="8" t="s">
        <v>173</v>
      </c>
      <c r="K27" s="9" t="s">
        <v>29</v>
      </c>
      <c r="L27" s="8" t="s">
        <v>3</v>
      </c>
      <c r="M27" s="8" t="s">
        <v>3</v>
      </c>
      <c r="N27" s="9">
        <v>0</v>
      </c>
      <c r="O27" s="9">
        <v>0</v>
      </c>
      <c r="P27" s="9">
        <v>6</v>
      </c>
      <c r="Q27" s="9">
        <v>3</v>
      </c>
      <c r="R27" s="9">
        <v>0</v>
      </c>
      <c r="S27" s="9">
        <v>1.5</v>
      </c>
      <c r="T27" s="9">
        <v>6.6</v>
      </c>
      <c r="U27" s="16"/>
      <c r="V27" s="16"/>
    </row>
    <row r="28" spans="1:22" x14ac:dyDescent="0.25">
      <c r="A28" s="14" t="s">
        <v>44</v>
      </c>
      <c r="B28" s="8" t="s">
        <v>28</v>
      </c>
      <c r="C28" s="8" t="s">
        <v>174</v>
      </c>
      <c r="D28" s="13">
        <v>318899</v>
      </c>
      <c r="E28" s="15">
        <v>44651.503176354163</v>
      </c>
      <c r="F28" s="18">
        <f t="shared" si="0"/>
        <v>16.399999999999999</v>
      </c>
      <c r="G28" s="20">
        <v>0</v>
      </c>
      <c r="H28" s="9">
        <v>16.399999999999999</v>
      </c>
      <c r="I28" s="8" t="s">
        <v>151</v>
      </c>
      <c r="J28" s="8" t="s">
        <v>173</v>
      </c>
      <c r="K28" s="9" t="s">
        <v>23</v>
      </c>
      <c r="L28" s="8" t="s">
        <v>2</v>
      </c>
      <c r="M28" s="8" t="s">
        <v>3</v>
      </c>
      <c r="N28" s="9">
        <v>6</v>
      </c>
      <c r="O28" s="9">
        <v>4</v>
      </c>
      <c r="P28" s="9">
        <v>6</v>
      </c>
      <c r="Q28" s="9">
        <v>0</v>
      </c>
      <c r="R28" s="9">
        <v>0</v>
      </c>
      <c r="S28" s="9">
        <v>0</v>
      </c>
      <c r="T28" s="9">
        <v>0.4</v>
      </c>
      <c r="U28" s="16"/>
      <c r="V28" s="16"/>
    </row>
    <row r="29" spans="1:22" x14ac:dyDescent="0.25">
      <c r="A29" s="14" t="s">
        <v>44</v>
      </c>
      <c r="B29" s="8" t="s">
        <v>28</v>
      </c>
      <c r="C29" s="8" t="s">
        <v>174</v>
      </c>
      <c r="D29" s="13">
        <v>319517</v>
      </c>
      <c r="E29" s="15">
        <v>44653.448101793976</v>
      </c>
      <c r="F29" s="18">
        <f t="shared" si="0"/>
        <v>16.399999999999999</v>
      </c>
      <c r="G29" s="20">
        <v>0</v>
      </c>
      <c r="H29" s="9">
        <v>16.399999999999999</v>
      </c>
      <c r="I29" s="8" t="s">
        <v>148</v>
      </c>
      <c r="J29" s="8" t="s">
        <v>173</v>
      </c>
      <c r="K29" s="9" t="s">
        <v>6</v>
      </c>
      <c r="L29" s="8" t="s">
        <v>3</v>
      </c>
      <c r="M29" s="8" t="s">
        <v>3</v>
      </c>
      <c r="N29" s="9">
        <v>0</v>
      </c>
      <c r="O29" s="9">
        <v>0</v>
      </c>
      <c r="P29" s="9">
        <v>6</v>
      </c>
      <c r="Q29" s="9">
        <v>3</v>
      </c>
      <c r="R29" s="9">
        <v>0</v>
      </c>
      <c r="S29" s="9">
        <v>0.2</v>
      </c>
      <c r="T29" s="9">
        <v>7.2</v>
      </c>
      <c r="U29" s="16"/>
      <c r="V29" s="16"/>
    </row>
    <row r="30" spans="1:22" x14ac:dyDescent="0.25">
      <c r="A30" s="14" t="s">
        <v>44</v>
      </c>
      <c r="B30" s="8" t="s">
        <v>28</v>
      </c>
      <c r="C30" s="8" t="s">
        <v>174</v>
      </c>
      <c r="D30" s="13">
        <v>320790</v>
      </c>
      <c r="E30" s="15">
        <v>44658.909302615742</v>
      </c>
      <c r="F30" s="18">
        <f t="shared" si="0"/>
        <v>16.200000000000003</v>
      </c>
      <c r="G30" s="20">
        <v>0</v>
      </c>
      <c r="H30" s="9">
        <v>16.200000000000003</v>
      </c>
      <c r="I30" s="8" t="s">
        <v>72</v>
      </c>
      <c r="J30" s="8" t="s">
        <v>173</v>
      </c>
      <c r="K30" s="9" t="s">
        <v>8</v>
      </c>
      <c r="L30" s="8" t="s">
        <v>3</v>
      </c>
      <c r="M30" s="8" t="s">
        <v>3</v>
      </c>
      <c r="N30" s="9">
        <v>0</v>
      </c>
      <c r="O30" s="9">
        <v>0</v>
      </c>
      <c r="P30" s="9">
        <v>6</v>
      </c>
      <c r="Q30" s="9">
        <v>0</v>
      </c>
      <c r="R30" s="9">
        <v>0</v>
      </c>
      <c r="S30" s="9">
        <v>1.4</v>
      </c>
      <c r="T30" s="9">
        <v>8.8000000000000007</v>
      </c>
      <c r="U30" s="16"/>
      <c r="V30" s="16"/>
    </row>
    <row r="31" spans="1:22" x14ac:dyDescent="0.25">
      <c r="A31" s="14" t="s">
        <v>44</v>
      </c>
      <c r="B31" s="8" t="s">
        <v>28</v>
      </c>
      <c r="C31" s="8" t="s">
        <v>174</v>
      </c>
      <c r="D31" s="13">
        <v>317217</v>
      </c>
      <c r="E31" s="15">
        <v>44644.602408229162</v>
      </c>
      <c r="F31" s="18">
        <f t="shared" si="0"/>
        <v>16.100000000000001</v>
      </c>
      <c r="G31" s="20">
        <v>0</v>
      </c>
      <c r="H31" s="9">
        <v>16.100000000000001</v>
      </c>
      <c r="I31" s="8" t="s">
        <v>73</v>
      </c>
      <c r="J31" s="8" t="s">
        <v>173</v>
      </c>
      <c r="K31" s="9" t="s">
        <v>10</v>
      </c>
      <c r="L31" s="8" t="s">
        <v>3</v>
      </c>
      <c r="M31" s="8" t="s">
        <v>3</v>
      </c>
      <c r="N31" s="9">
        <v>0</v>
      </c>
      <c r="O31" s="9">
        <v>0</v>
      </c>
      <c r="P31" s="9">
        <v>6</v>
      </c>
      <c r="Q31" s="9">
        <v>3</v>
      </c>
      <c r="R31" s="9">
        <v>0</v>
      </c>
      <c r="S31" s="9">
        <v>1.5</v>
      </c>
      <c r="T31" s="9">
        <v>5.6</v>
      </c>
      <c r="U31" s="16"/>
      <c r="V31" s="16"/>
    </row>
    <row r="32" spans="1:22" x14ac:dyDescent="0.25">
      <c r="A32" s="14" t="s">
        <v>44</v>
      </c>
      <c r="B32" s="8" t="s">
        <v>28</v>
      </c>
      <c r="C32" s="8" t="s">
        <v>174</v>
      </c>
      <c r="D32" s="13">
        <v>314522</v>
      </c>
      <c r="E32" s="15">
        <v>44636.525933576384</v>
      </c>
      <c r="F32" s="18">
        <f t="shared" si="0"/>
        <v>14.7</v>
      </c>
      <c r="G32" s="20">
        <v>0</v>
      </c>
      <c r="H32" s="9">
        <v>14.7</v>
      </c>
      <c r="I32" s="8" t="s">
        <v>113</v>
      </c>
      <c r="J32" s="8" t="s">
        <v>173</v>
      </c>
      <c r="K32" s="9" t="s">
        <v>8</v>
      </c>
      <c r="L32" s="8" t="s">
        <v>2</v>
      </c>
      <c r="M32" s="8" t="s">
        <v>3</v>
      </c>
      <c r="N32" s="9">
        <v>6</v>
      </c>
      <c r="O32" s="9">
        <v>0</v>
      </c>
      <c r="P32" s="9">
        <v>6</v>
      </c>
      <c r="Q32" s="9">
        <v>0</v>
      </c>
      <c r="R32" s="9">
        <v>0</v>
      </c>
      <c r="S32" s="9">
        <v>1.5</v>
      </c>
      <c r="T32" s="9">
        <v>1.2</v>
      </c>
      <c r="U32" s="16"/>
      <c r="V32" s="16"/>
    </row>
    <row r="33" spans="1:22" x14ac:dyDescent="0.25">
      <c r="A33" s="14" t="s">
        <v>44</v>
      </c>
      <c r="B33" s="8" t="s">
        <v>28</v>
      </c>
      <c r="C33" s="8" t="s">
        <v>174</v>
      </c>
      <c r="D33" s="13">
        <v>317496</v>
      </c>
      <c r="E33" s="15">
        <v>44645.556596435184</v>
      </c>
      <c r="F33" s="18">
        <f t="shared" si="0"/>
        <v>14.1</v>
      </c>
      <c r="G33" s="20">
        <v>0</v>
      </c>
      <c r="H33" s="9">
        <v>14.1</v>
      </c>
      <c r="I33" s="8" t="s">
        <v>81</v>
      </c>
      <c r="J33" s="8" t="s">
        <v>173</v>
      </c>
      <c r="K33" s="9" t="s">
        <v>32</v>
      </c>
      <c r="L33" s="8" t="s">
        <v>3</v>
      </c>
      <c r="M33" s="8" t="s">
        <v>3</v>
      </c>
      <c r="N33" s="9">
        <v>0</v>
      </c>
      <c r="O33" s="9">
        <v>0</v>
      </c>
      <c r="P33" s="9">
        <v>6</v>
      </c>
      <c r="Q33" s="9">
        <v>3</v>
      </c>
      <c r="R33" s="9">
        <v>0</v>
      </c>
      <c r="S33" s="9">
        <v>1.5</v>
      </c>
      <c r="T33" s="9">
        <v>3.6</v>
      </c>
      <c r="U33" s="16"/>
      <c r="V33" s="16"/>
    </row>
    <row r="34" spans="1:22" x14ac:dyDescent="0.25">
      <c r="A34" s="14" t="s">
        <v>44</v>
      </c>
      <c r="B34" s="8" t="s">
        <v>28</v>
      </c>
      <c r="C34" s="8" t="s">
        <v>174</v>
      </c>
      <c r="D34" s="13">
        <v>318419</v>
      </c>
      <c r="E34" s="15">
        <v>44649.732779178237</v>
      </c>
      <c r="F34" s="18">
        <f t="shared" si="0"/>
        <v>14</v>
      </c>
      <c r="G34" s="20">
        <v>0</v>
      </c>
      <c r="H34" s="9">
        <v>14</v>
      </c>
      <c r="I34" s="8" t="s">
        <v>110</v>
      </c>
      <c r="J34" s="8" t="s">
        <v>173</v>
      </c>
      <c r="K34" s="9" t="s">
        <v>30</v>
      </c>
      <c r="L34" s="8" t="s">
        <v>3</v>
      </c>
      <c r="M34" s="8" t="s">
        <v>3</v>
      </c>
      <c r="N34" s="9">
        <v>0</v>
      </c>
      <c r="O34" s="9">
        <v>0</v>
      </c>
      <c r="P34" s="9">
        <v>6</v>
      </c>
      <c r="Q34" s="9">
        <v>0</v>
      </c>
      <c r="R34" s="9">
        <v>0</v>
      </c>
      <c r="S34" s="9">
        <v>0</v>
      </c>
      <c r="T34" s="9">
        <v>8</v>
      </c>
      <c r="U34" s="16"/>
      <c r="V34" s="16"/>
    </row>
    <row r="35" spans="1:22" x14ac:dyDescent="0.25">
      <c r="A35" s="14" t="s">
        <v>44</v>
      </c>
      <c r="B35" s="8" t="s">
        <v>28</v>
      </c>
      <c r="C35" s="8" t="s">
        <v>174</v>
      </c>
      <c r="D35" s="13">
        <v>314743</v>
      </c>
      <c r="E35" s="15">
        <v>44636.788414490737</v>
      </c>
      <c r="F35" s="18">
        <f t="shared" si="0"/>
        <v>13.399999999999999</v>
      </c>
      <c r="G35" s="20">
        <v>0</v>
      </c>
      <c r="H35" s="9">
        <v>13.399999999999999</v>
      </c>
      <c r="I35" s="8" t="s">
        <v>55</v>
      </c>
      <c r="J35" s="8" t="s">
        <v>173</v>
      </c>
      <c r="K35" s="9" t="s">
        <v>31</v>
      </c>
      <c r="L35" s="8" t="s">
        <v>3</v>
      </c>
      <c r="M35" s="8" t="s">
        <v>3</v>
      </c>
      <c r="N35" s="9">
        <v>0</v>
      </c>
      <c r="O35" s="9">
        <v>0</v>
      </c>
      <c r="P35" s="9">
        <v>6</v>
      </c>
      <c r="Q35" s="9">
        <v>0</v>
      </c>
      <c r="R35" s="9">
        <v>0</v>
      </c>
      <c r="S35" s="9">
        <v>0.8</v>
      </c>
      <c r="T35" s="9">
        <v>6.6</v>
      </c>
      <c r="U35" s="16"/>
      <c r="V35" s="16"/>
    </row>
    <row r="36" spans="1:22" x14ac:dyDescent="0.25">
      <c r="A36" s="14" t="s">
        <v>44</v>
      </c>
      <c r="B36" s="8" t="s">
        <v>28</v>
      </c>
      <c r="C36" s="8" t="s">
        <v>174</v>
      </c>
      <c r="D36" s="13">
        <v>321122</v>
      </c>
      <c r="E36" s="15">
        <v>44661.006531481478</v>
      </c>
      <c r="F36" s="18">
        <f t="shared" si="0"/>
        <v>13.3</v>
      </c>
      <c r="G36" s="20">
        <v>0</v>
      </c>
      <c r="H36" s="9">
        <v>13.3</v>
      </c>
      <c r="I36" s="8" t="s">
        <v>79</v>
      </c>
      <c r="J36" s="8" t="s">
        <v>173</v>
      </c>
      <c r="K36" s="9" t="s">
        <v>10</v>
      </c>
      <c r="L36" s="8" t="s">
        <v>3</v>
      </c>
      <c r="M36" s="8" t="s">
        <v>3</v>
      </c>
      <c r="N36" s="9">
        <v>0</v>
      </c>
      <c r="O36" s="9">
        <v>0</v>
      </c>
      <c r="P36" s="9">
        <v>6</v>
      </c>
      <c r="Q36" s="9">
        <v>0</v>
      </c>
      <c r="R36" s="9">
        <v>0</v>
      </c>
      <c r="S36" s="9">
        <v>0.5</v>
      </c>
      <c r="T36" s="9">
        <v>6.8</v>
      </c>
      <c r="U36" s="16"/>
      <c r="V36" s="16"/>
    </row>
    <row r="37" spans="1:22" x14ac:dyDescent="0.25">
      <c r="A37" s="14" t="s">
        <v>44</v>
      </c>
      <c r="B37" s="8" t="s">
        <v>28</v>
      </c>
      <c r="C37" s="8" t="s">
        <v>174</v>
      </c>
      <c r="D37" s="13">
        <v>320632</v>
      </c>
      <c r="E37" s="15">
        <v>44658.591054421297</v>
      </c>
      <c r="F37" s="18">
        <f t="shared" si="0"/>
        <v>10.8</v>
      </c>
      <c r="G37" s="20">
        <v>0</v>
      </c>
      <c r="H37" s="9">
        <v>10.8</v>
      </c>
      <c r="I37" s="8" t="s">
        <v>103</v>
      </c>
      <c r="J37" s="8" t="s">
        <v>173</v>
      </c>
      <c r="K37" s="9" t="s">
        <v>29</v>
      </c>
      <c r="L37" s="8" t="s">
        <v>3</v>
      </c>
      <c r="M37" s="8" t="s">
        <v>3</v>
      </c>
      <c r="N37" s="9">
        <v>0</v>
      </c>
      <c r="O37" s="9">
        <v>0</v>
      </c>
      <c r="P37" s="9">
        <v>6</v>
      </c>
      <c r="Q37" s="9">
        <v>0</v>
      </c>
      <c r="R37" s="9">
        <v>0</v>
      </c>
      <c r="S37" s="9">
        <v>0.8</v>
      </c>
      <c r="T37" s="9">
        <v>4</v>
      </c>
      <c r="U37" s="16"/>
      <c r="V37" s="16"/>
    </row>
    <row r="38" spans="1:22" x14ac:dyDescent="0.25">
      <c r="A38" s="14" t="s">
        <v>44</v>
      </c>
      <c r="B38" s="8" t="s">
        <v>28</v>
      </c>
      <c r="C38" s="8" t="s">
        <v>174</v>
      </c>
      <c r="D38" s="13">
        <v>314429</v>
      </c>
      <c r="E38" s="15">
        <v>44636.473621851852</v>
      </c>
      <c r="F38" s="18">
        <f t="shared" si="0"/>
        <v>10.199999999999999</v>
      </c>
      <c r="G38" s="20">
        <v>0</v>
      </c>
      <c r="H38" s="9">
        <v>10.199999999999999</v>
      </c>
      <c r="I38" s="8" t="s">
        <v>100</v>
      </c>
      <c r="J38" s="8" t="s">
        <v>173</v>
      </c>
      <c r="K38" s="9" t="s">
        <v>22</v>
      </c>
      <c r="L38" s="8" t="s">
        <v>3</v>
      </c>
      <c r="M38" s="8" t="s">
        <v>3</v>
      </c>
      <c r="N38" s="9">
        <v>0</v>
      </c>
      <c r="O38" s="9">
        <v>0</v>
      </c>
      <c r="P38" s="9">
        <v>6</v>
      </c>
      <c r="Q38" s="9">
        <v>0</v>
      </c>
      <c r="R38" s="9">
        <v>0</v>
      </c>
      <c r="S38" s="9">
        <v>0</v>
      </c>
      <c r="T38" s="9">
        <v>4.2</v>
      </c>
      <c r="U38" s="16"/>
      <c r="V38" s="16"/>
    </row>
    <row r="39" spans="1:22" x14ac:dyDescent="0.25">
      <c r="A39" s="14" t="s">
        <v>44</v>
      </c>
      <c r="B39" s="8" t="s">
        <v>28</v>
      </c>
      <c r="C39" s="8" t="s">
        <v>174</v>
      </c>
      <c r="D39" s="13">
        <v>313852</v>
      </c>
      <c r="E39" s="15">
        <v>44635.672776527776</v>
      </c>
      <c r="F39" s="18">
        <f t="shared" si="0"/>
        <v>10</v>
      </c>
      <c r="G39" s="20">
        <v>0</v>
      </c>
      <c r="H39" s="9">
        <v>10</v>
      </c>
      <c r="I39" s="8" t="s">
        <v>125</v>
      </c>
      <c r="J39" s="8" t="s">
        <v>173</v>
      </c>
      <c r="K39" s="9" t="s">
        <v>8</v>
      </c>
      <c r="L39" s="8" t="s">
        <v>3</v>
      </c>
      <c r="M39" s="8" t="s">
        <v>3</v>
      </c>
      <c r="N39" s="9">
        <v>0</v>
      </c>
      <c r="O39" s="9">
        <v>0</v>
      </c>
      <c r="P39" s="9">
        <v>6</v>
      </c>
      <c r="Q39" s="9">
        <v>3</v>
      </c>
      <c r="R39" s="9">
        <v>0</v>
      </c>
      <c r="S39" s="9">
        <v>0</v>
      </c>
      <c r="T39" s="9">
        <v>1</v>
      </c>
      <c r="U39" s="16"/>
      <c r="V39" s="16"/>
    </row>
  </sheetData>
  <autoFilter ref="A1:V39"/>
  <sortState ref="B2:T39">
    <sortCondition ref="C2:C39" customList="APROVADO,REPROVADO,DESCLASSIFICADO,AUSENTE"/>
    <sortCondition descending="1" ref="F2:F39"/>
    <sortCondition descending="1" ref="N2:N39"/>
    <sortCondition descending="1" ref="Q2:Q39"/>
    <sortCondition ref="E2:E39"/>
  </sortState>
  <pageMargins left="0.511811024" right="0.511811024" top="0.78740157499999996" bottom="0.78740157499999996" header="0.31496062000000002" footer="0.31496062000000002"/>
  <pageSetup paperSize="9" orientation="portrait"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
  <sheetViews>
    <sheetView workbookViewId="0">
      <selection activeCell="F10" sqref="F10"/>
    </sheetView>
  </sheetViews>
  <sheetFormatPr defaultColWidth="20.7109375" defaultRowHeight="15" x14ac:dyDescent="0.25"/>
  <cols>
    <col min="1" max="1" width="10.140625" bestFit="1" customWidth="1"/>
    <col min="2" max="2" width="14.85546875" bestFit="1" customWidth="1"/>
    <col min="3" max="3" width="15.85546875" bestFit="1" customWidth="1"/>
    <col min="4" max="4" width="12.7109375" style="7" bestFit="1" customWidth="1"/>
    <col min="5" max="5" width="20.7109375" style="7"/>
    <col min="6" max="6" width="18.5703125" style="19" bestFit="1" customWidth="1"/>
    <col min="7" max="7" width="20.7109375" style="19"/>
    <col min="8" max="8" width="20.7109375" style="7" customWidth="1"/>
    <col min="9" max="9" width="25.85546875" bestFit="1" customWidth="1"/>
    <col min="10" max="10" width="19.85546875" bestFit="1" customWidth="1"/>
    <col min="11" max="15" width="20.7109375" customWidth="1"/>
    <col min="16" max="20" width="20.7109375" style="7" customWidth="1"/>
  </cols>
  <sheetData>
    <row r="1" spans="1:22" s="12" customFormat="1" ht="56.25" x14ac:dyDescent="0.2">
      <c r="A1" s="11" t="s">
        <v>11</v>
      </c>
      <c r="B1" s="11" t="s">
        <v>0</v>
      </c>
      <c r="C1" s="11" t="s">
        <v>12</v>
      </c>
      <c r="D1" s="11" t="s">
        <v>13</v>
      </c>
      <c r="E1" s="11" t="s">
        <v>14</v>
      </c>
      <c r="F1" s="17" t="s">
        <v>178</v>
      </c>
      <c r="G1" s="17" t="s">
        <v>177</v>
      </c>
      <c r="H1" s="11" t="s">
        <v>180</v>
      </c>
      <c r="I1" s="11" t="s">
        <v>15</v>
      </c>
      <c r="J1" s="11" t="s">
        <v>16</v>
      </c>
      <c r="K1" s="11" t="s">
        <v>1</v>
      </c>
      <c r="L1" s="11" t="s">
        <v>17</v>
      </c>
      <c r="M1" s="11" t="s">
        <v>18</v>
      </c>
      <c r="N1" s="11" t="s">
        <v>165</v>
      </c>
      <c r="O1" s="11" t="s">
        <v>166</v>
      </c>
      <c r="P1" s="11" t="s">
        <v>169</v>
      </c>
      <c r="Q1" s="11" t="s">
        <v>167</v>
      </c>
      <c r="R1" s="11" t="s">
        <v>171</v>
      </c>
      <c r="S1" s="11" t="s">
        <v>168</v>
      </c>
      <c r="T1" s="11" t="s">
        <v>170</v>
      </c>
    </row>
    <row r="2" spans="1:22" s="1" customFormat="1" x14ac:dyDescent="0.25">
      <c r="A2" s="14" t="s">
        <v>44</v>
      </c>
      <c r="B2" s="8" t="s">
        <v>28</v>
      </c>
      <c r="C2" s="8" t="s">
        <v>19</v>
      </c>
      <c r="D2" s="13">
        <v>317666</v>
      </c>
      <c r="E2" s="15">
        <v>44645.888117812501</v>
      </c>
      <c r="F2" s="18">
        <f>SUM(G2:H2)</f>
        <v>8.5</v>
      </c>
      <c r="G2" s="20">
        <v>0</v>
      </c>
      <c r="H2" s="9">
        <v>8.5</v>
      </c>
      <c r="I2" s="8" t="s">
        <v>111</v>
      </c>
      <c r="J2" s="8" t="s">
        <v>42</v>
      </c>
      <c r="K2" s="9" t="s">
        <v>156</v>
      </c>
      <c r="L2" s="8" t="s">
        <v>3</v>
      </c>
      <c r="M2" s="8" t="s">
        <v>3</v>
      </c>
      <c r="N2" s="9">
        <v>0</v>
      </c>
      <c r="O2" s="9">
        <v>0</v>
      </c>
      <c r="P2" s="9">
        <v>6</v>
      </c>
      <c r="Q2" s="9">
        <v>0</v>
      </c>
      <c r="R2" s="9">
        <v>0</v>
      </c>
      <c r="S2" s="9">
        <v>0.3</v>
      </c>
      <c r="T2" s="9">
        <v>2.2000000000000002</v>
      </c>
      <c r="U2" s="16"/>
      <c r="V2" s="16"/>
    </row>
    <row r="3" spans="1:22" x14ac:dyDescent="0.25">
      <c r="A3" s="14" t="s">
        <v>44</v>
      </c>
      <c r="B3" s="8" t="s">
        <v>28</v>
      </c>
      <c r="C3" s="8" t="s">
        <v>174</v>
      </c>
      <c r="D3" s="13">
        <v>318110</v>
      </c>
      <c r="E3" s="15">
        <v>44648.879046157403</v>
      </c>
      <c r="F3" s="18">
        <f>SUM(G3:H3)</f>
        <v>19.5</v>
      </c>
      <c r="G3" s="20">
        <v>0</v>
      </c>
      <c r="H3" s="9">
        <v>19.5</v>
      </c>
      <c r="I3" s="8" t="s">
        <v>62</v>
      </c>
      <c r="J3" s="8" t="s">
        <v>42</v>
      </c>
      <c r="K3" s="9" t="s">
        <v>157</v>
      </c>
      <c r="L3" s="8" t="s">
        <v>3</v>
      </c>
      <c r="M3" s="8" t="s">
        <v>3</v>
      </c>
      <c r="N3" s="9">
        <v>0</v>
      </c>
      <c r="O3" s="9">
        <v>0</v>
      </c>
      <c r="P3" s="9">
        <v>6</v>
      </c>
      <c r="Q3" s="9">
        <v>0</v>
      </c>
      <c r="R3" s="9">
        <v>0</v>
      </c>
      <c r="S3" s="9">
        <v>1.5</v>
      </c>
      <c r="T3" s="9">
        <v>12</v>
      </c>
      <c r="U3" s="16"/>
      <c r="V3" s="16"/>
    </row>
    <row r="4" spans="1:22" x14ac:dyDescent="0.25">
      <c r="A4" s="14" t="s">
        <v>44</v>
      </c>
      <c r="B4" s="8" t="s">
        <v>28</v>
      </c>
      <c r="C4" s="8" t="s">
        <v>174</v>
      </c>
      <c r="D4" s="13">
        <v>317375</v>
      </c>
      <c r="E4" s="15">
        <v>44645.412889155094</v>
      </c>
      <c r="F4" s="18">
        <f>SUM(G4:H4)</f>
        <v>12.6</v>
      </c>
      <c r="G4" s="20">
        <v>0</v>
      </c>
      <c r="H4" s="9">
        <v>12.6</v>
      </c>
      <c r="I4" s="8" t="s">
        <v>52</v>
      </c>
      <c r="J4" s="8" t="s">
        <v>42</v>
      </c>
      <c r="K4" s="9" t="s">
        <v>23</v>
      </c>
      <c r="L4" s="8" t="s">
        <v>3</v>
      </c>
      <c r="M4" s="8" t="s">
        <v>3</v>
      </c>
      <c r="N4" s="9">
        <v>0</v>
      </c>
      <c r="O4" s="9">
        <v>0</v>
      </c>
      <c r="P4" s="9">
        <v>6</v>
      </c>
      <c r="Q4" s="9">
        <v>3</v>
      </c>
      <c r="R4" s="9">
        <v>0</v>
      </c>
      <c r="S4" s="9">
        <v>0</v>
      </c>
      <c r="T4" s="9">
        <v>3.6</v>
      </c>
      <c r="U4" s="16"/>
      <c r="V4" s="16"/>
    </row>
    <row r="5" spans="1:22" x14ac:dyDescent="0.25">
      <c r="A5" s="14" t="s">
        <v>44</v>
      </c>
      <c r="B5" s="8" t="s">
        <v>28</v>
      </c>
      <c r="C5" s="8" t="s">
        <v>174</v>
      </c>
      <c r="D5" s="13">
        <v>315277</v>
      </c>
      <c r="E5" s="15">
        <v>44637.910745775458</v>
      </c>
      <c r="F5" s="18">
        <f>SUM(G5:H5)</f>
        <v>9.1999999999999993</v>
      </c>
      <c r="G5" s="20">
        <v>0</v>
      </c>
      <c r="H5" s="9">
        <v>9.1999999999999993</v>
      </c>
      <c r="I5" s="8" t="s">
        <v>117</v>
      </c>
      <c r="J5" s="8" t="s">
        <v>42</v>
      </c>
      <c r="K5" s="9" t="s">
        <v>10</v>
      </c>
      <c r="L5" s="8" t="s">
        <v>3</v>
      </c>
      <c r="M5" s="8" t="s">
        <v>3</v>
      </c>
      <c r="N5" s="9">
        <v>0</v>
      </c>
      <c r="O5" s="9">
        <v>0</v>
      </c>
      <c r="P5" s="9">
        <v>6</v>
      </c>
      <c r="Q5" s="9">
        <v>0</v>
      </c>
      <c r="R5" s="9">
        <v>0</v>
      </c>
      <c r="S5" s="9">
        <v>0</v>
      </c>
      <c r="T5" s="9">
        <v>3.2</v>
      </c>
      <c r="U5" s="16"/>
      <c r="V5" s="16"/>
    </row>
  </sheetData>
  <autoFilter ref="A1:V5"/>
  <sortState ref="A2:T1048576">
    <sortCondition ref="C2:C1048576" customList="APROVADO,REPROVADO,DESCLASSIFICADO,AUSENTE"/>
    <sortCondition descending="1" ref="F2:F1048576"/>
    <sortCondition descending="1" ref="N2:N1048576"/>
    <sortCondition descending="1" ref="Q2:Q1048576"/>
    <sortCondition ref="E2:E1048576"/>
  </sortState>
  <pageMargins left="0.511811024" right="0.511811024" top="0.78740157499999996" bottom="0.78740157499999996" header="0.31496062000000002" footer="0.3149606200000000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pageSetUpPr fitToPage="1"/>
  </sheetPr>
  <dimension ref="A1:V31"/>
  <sheetViews>
    <sheetView showGridLines="0" workbookViewId="0">
      <selection activeCell="G10" sqref="G10"/>
    </sheetView>
  </sheetViews>
  <sheetFormatPr defaultColWidth="20.7109375" defaultRowHeight="15" x14ac:dyDescent="0.25"/>
  <cols>
    <col min="1" max="1" width="10.140625" bestFit="1" customWidth="1"/>
    <col min="2" max="2" width="14.85546875" bestFit="1" customWidth="1"/>
    <col min="3" max="3" width="15.85546875" bestFit="1" customWidth="1"/>
    <col min="4" max="4" width="12.7109375" style="7" bestFit="1" customWidth="1"/>
    <col min="5" max="5" width="20.7109375" style="7"/>
    <col min="6" max="6" width="18.5703125" style="19" bestFit="1" customWidth="1"/>
    <col min="7" max="7" width="22.42578125" style="19" bestFit="1" customWidth="1"/>
    <col min="8" max="8" width="24" style="7" bestFit="1" customWidth="1"/>
    <col min="9" max="9" width="37.28515625" bestFit="1" customWidth="1"/>
    <col min="10" max="10" width="20.140625" bestFit="1" customWidth="1"/>
    <col min="11" max="15" width="20.7109375" customWidth="1"/>
    <col min="16" max="20" width="20.7109375" style="7" customWidth="1"/>
  </cols>
  <sheetData>
    <row r="1" spans="1:22" s="12" customFormat="1" ht="56.25" x14ac:dyDescent="0.2">
      <c r="A1" s="11" t="s">
        <v>11</v>
      </c>
      <c r="B1" s="11" t="s">
        <v>0</v>
      </c>
      <c r="C1" s="11" t="s">
        <v>12</v>
      </c>
      <c r="D1" s="11" t="s">
        <v>13</v>
      </c>
      <c r="E1" s="11" t="s">
        <v>14</v>
      </c>
      <c r="F1" s="17" t="s">
        <v>178</v>
      </c>
      <c r="G1" s="17" t="s">
        <v>177</v>
      </c>
      <c r="H1" s="11" t="s">
        <v>180</v>
      </c>
      <c r="I1" s="11" t="s">
        <v>15</v>
      </c>
      <c r="J1" s="11" t="s">
        <v>16</v>
      </c>
      <c r="K1" s="11" t="s">
        <v>1</v>
      </c>
      <c r="L1" s="11" t="s">
        <v>17</v>
      </c>
      <c r="M1" s="11" t="s">
        <v>18</v>
      </c>
      <c r="N1" s="11" t="s">
        <v>165</v>
      </c>
      <c r="O1" s="11" t="s">
        <v>166</v>
      </c>
      <c r="P1" s="11" t="s">
        <v>169</v>
      </c>
      <c r="Q1" s="11" t="s">
        <v>167</v>
      </c>
      <c r="R1" s="11" t="s">
        <v>171</v>
      </c>
      <c r="S1" s="11" t="s">
        <v>168</v>
      </c>
      <c r="T1" s="11" t="s">
        <v>170</v>
      </c>
    </row>
    <row r="2" spans="1:22" s="1" customFormat="1" x14ac:dyDescent="0.25">
      <c r="A2" s="14" t="s">
        <v>44</v>
      </c>
      <c r="B2" s="8" t="s">
        <v>28</v>
      </c>
      <c r="C2" s="8" t="s">
        <v>176</v>
      </c>
      <c r="D2" s="13">
        <v>315727</v>
      </c>
      <c r="E2" s="15">
        <v>44639.474334513885</v>
      </c>
      <c r="F2" s="18">
        <f t="shared" ref="F2:F31" si="0">SUM(G2:H2)</f>
        <v>27.8</v>
      </c>
      <c r="G2" s="20">
        <v>10.5</v>
      </c>
      <c r="H2" s="9">
        <v>17.3</v>
      </c>
      <c r="I2" s="8" t="s">
        <v>91</v>
      </c>
      <c r="J2" s="8" t="s">
        <v>43</v>
      </c>
      <c r="K2" s="9" t="s">
        <v>33</v>
      </c>
      <c r="L2" s="8" t="s">
        <v>2</v>
      </c>
      <c r="M2" s="8" t="s">
        <v>3</v>
      </c>
      <c r="N2" s="9">
        <v>6</v>
      </c>
      <c r="O2" s="9">
        <v>4</v>
      </c>
      <c r="P2" s="9">
        <v>0</v>
      </c>
      <c r="Q2" s="9">
        <v>0</v>
      </c>
      <c r="R2" s="9">
        <v>0</v>
      </c>
      <c r="S2" s="9">
        <v>0.5</v>
      </c>
      <c r="T2" s="9">
        <v>6.8</v>
      </c>
      <c r="U2" s="16"/>
      <c r="V2" s="16"/>
    </row>
    <row r="3" spans="1:22" s="1" customFormat="1" x14ac:dyDescent="0.25">
      <c r="A3" s="14" t="s">
        <v>44</v>
      </c>
      <c r="B3" s="8" t="s">
        <v>28</v>
      </c>
      <c r="C3" s="8" t="s">
        <v>176</v>
      </c>
      <c r="D3" s="13">
        <v>315869</v>
      </c>
      <c r="E3" s="15">
        <v>44640.457234409718</v>
      </c>
      <c r="F3" s="18">
        <f t="shared" si="0"/>
        <v>25.93</v>
      </c>
      <c r="G3" s="20">
        <v>15.13</v>
      </c>
      <c r="H3" s="9">
        <v>10.8</v>
      </c>
      <c r="I3" s="8" t="s">
        <v>145</v>
      </c>
      <c r="J3" s="8" t="s">
        <v>43</v>
      </c>
      <c r="K3" s="9" t="s">
        <v>33</v>
      </c>
      <c r="L3" s="8" t="s">
        <v>2</v>
      </c>
      <c r="M3" s="8" t="s">
        <v>3</v>
      </c>
      <c r="N3" s="9">
        <v>6</v>
      </c>
      <c r="O3" s="9">
        <v>4</v>
      </c>
      <c r="P3" s="9">
        <v>0</v>
      </c>
      <c r="Q3" s="9">
        <v>0</v>
      </c>
      <c r="R3" s="9">
        <v>0</v>
      </c>
      <c r="S3" s="9">
        <v>0.2</v>
      </c>
      <c r="T3" s="9">
        <v>0.6</v>
      </c>
      <c r="U3" s="16"/>
      <c r="V3" s="16"/>
    </row>
    <row r="4" spans="1:22" x14ac:dyDescent="0.25">
      <c r="A4" s="14" t="s">
        <v>44</v>
      </c>
      <c r="B4" s="8" t="s">
        <v>28</v>
      </c>
      <c r="C4" s="8" t="s">
        <v>179</v>
      </c>
      <c r="D4" s="13">
        <v>315642</v>
      </c>
      <c r="E4" s="15">
        <v>44638.701069907409</v>
      </c>
      <c r="F4" s="18">
        <f t="shared" si="0"/>
        <v>20.3</v>
      </c>
      <c r="G4" s="20">
        <v>8.4</v>
      </c>
      <c r="H4" s="9">
        <v>11.9</v>
      </c>
      <c r="I4" s="8" t="s">
        <v>85</v>
      </c>
      <c r="J4" s="8" t="s">
        <v>43</v>
      </c>
      <c r="K4" s="9" t="s">
        <v>161</v>
      </c>
      <c r="L4" s="8" t="s">
        <v>3</v>
      </c>
      <c r="M4" s="8" t="s">
        <v>3</v>
      </c>
      <c r="N4" s="9">
        <v>0</v>
      </c>
      <c r="O4" s="9">
        <v>0</v>
      </c>
      <c r="P4" s="9">
        <v>6</v>
      </c>
      <c r="Q4" s="9">
        <v>3</v>
      </c>
      <c r="R4" s="9">
        <v>0</v>
      </c>
      <c r="S4" s="9">
        <v>0.5</v>
      </c>
      <c r="T4" s="9">
        <v>2.4</v>
      </c>
      <c r="U4" s="16"/>
      <c r="V4" s="16"/>
    </row>
    <row r="5" spans="1:22" x14ac:dyDescent="0.25">
      <c r="A5" s="14" t="s">
        <v>44</v>
      </c>
      <c r="B5" s="8" t="s">
        <v>28</v>
      </c>
      <c r="C5" s="8" t="s">
        <v>19</v>
      </c>
      <c r="D5" s="13">
        <v>313639</v>
      </c>
      <c r="E5" s="15">
        <v>44635.449627118054</v>
      </c>
      <c r="F5" s="18">
        <f t="shared" si="0"/>
        <v>21.7</v>
      </c>
      <c r="G5" s="20">
        <v>0</v>
      </c>
      <c r="H5" s="9">
        <v>21.7</v>
      </c>
      <c r="I5" s="8" t="s">
        <v>104</v>
      </c>
      <c r="J5" s="8" t="s">
        <v>43</v>
      </c>
      <c r="K5" s="9" t="s">
        <v>31</v>
      </c>
      <c r="L5" s="8" t="s">
        <v>2</v>
      </c>
      <c r="M5" s="8" t="s">
        <v>3</v>
      </c>
      <c r="N5" s="9">
        <v>6</v>
      </c>
      <c r="O5" s="9">
        <v>4</v>
      </c>
      <c r="P5" s="9">
        <v>0</v>
      </c>
      <c r="Q5" s="9">
        <v>0</v>
      </c>
      <c r="R5" s="9">
        <v>0</v>
      </c>
      <c r="S5" s="9">
        <v>1.1000000000000001</v>
      </c>
      <c r="T5" s="9">
        <v>10.6</v>
      </c>
      <c r="U5" s="16"/>
      <c r="V5" s="16"/>
    </row>
    <row r="6" spans="1:22" x14ac:dyDescent="0.25">
      <c r="A6" s="14" t="s">
        <v>44</v>
      </c>
      <c r="B6" s="8" t="s">
        <v>28</v>
      </c>
      <c r="C6" s="8" t="s">
        <v>19</v>
      </c>
      <c r="D6" s="13">
        <v>315745</v>
      </c>
      <c r="E6" s="15">
        <v>44639.52507491898</v>
      </c>
      <c r="F6" s="18">
        <f t="shared" si="0"/>
        <v>16.2</v>
      </c>
      <c r="G6" s="20">
        <v>0</v>
      </c>
      <c r="H6" s="9">
        <v>16.2</v>
      </c>
      <c r="I6" s="8" t="s">
        <v>69</v>
      </c>
      <c r="J6" s="8" t="s">
        <v>43</v>
      </c>
      <c r="K6" s="9" t="s">
        <v>33</v>
      </c>
      <c r="L6" s="8" t="s">
        <v>2</v>
      </c>
      <c r="M6" s="8" t="s">
        <v>3</v>
      </c>
      <c r="N6" s="9">
        <v>6</v>
      </c>
      <c r="O6" s="9">
        <v>4</v>
      </c>
      <c r="P6" s="9">
        <v>0</v>
      </c>
      <c r="Q6" s="9">
        <v>0</v>
      </c>
      <c r="R6" s="9">
        <v>0</v>
      </c>
      <c r="S6" s="9">
        <v>0</v>
      </c>
      <c r="T6" s="9">
        <v>6.2</v>
      </c>
      <c r="U6" s="16"/>
      <c r="V6" s="16"/>
    </row>
    <row r="7" spans="1:22" x14ac:dyDescent="0.25">
      <c r="A7" s="14" t="s">
        <v>44</v>
      </c>
      <c r="B7" s="8" t="s">
        <v>28</v>
      </c>
      <c r="C7" s="8" t="s">
        <v>19</v>
      </c>
      <c r="D7" s="13">
        <v>315607</v>
      </c>
      <c r="E7" s="15">
        <v>44638.660262210644</v>
      </c>
      <c r="F7" s="18">
        <f t="shared" si="0"/>
        <v>13.7</v>
      </c>
      <c r="G7" s="20">
        <v>0</v>
      </c>
      <c r="H7" s="9">
        <v>13.7</v>
      </c>
      <c r="I7" s="8" t="s">
        <v>138</v>
      </c>
      <c r="J7" s="8" t="s">
        <v>43</v>
      </c>
      <c r="K7" s="9" t="s">
        <v>33</v>
      </c>
      <c r="L7" s="8" t="s">
        <v>2</v>
      </c>
      <c r="M7" s="8" t="s">
        <v>3</v>
      </c>
      <c r="N7" s="9">
        <v>6</v>
      </c>
      <c r="O7" s="9">
        <v>4</v>
      </c>
      <c r="P7" s="9">
        <v>0</v>
      </c>
      <c r="Q7" s="9">
        <v>0</v>
      </c>
      <c r="R7" s="9">
        <v>0</v>
      </c>
      <c r="S7" s="9">
        <v>0.5</v>
      </c>
      <c r="T7" s="9">
        <v>3.2</v>
      </c>
      <c r="U7" s="16"/>
      <c r="V7" s="16"/>
    </row>
    <row r="8" spans="1:22" x14ac:dyDescent="0.25">
      <c r="A8" s="14" t="s">
        <v>44</v>
      </c>
      <c r="B8" s="8" t="s">
        <v>28</v>
      </c>
      <c r="C8" s="8" t="s">
        <v>19</v>
      </c>
      <c r="D8" s="13">
        <v>318342</v>
      </c>
      <c r="E8" s="15">
        <v>44649.614851261569</v>
      </c>
      <c r="F8" s="18">
        <f t="shared" si="0"/>
        <v>13.1</v>
      </c>
      <c r="G8" s="20">
        <v>0</v>
      </c>
      <c r="H8" s="9">
        <v>13.1</v>
      </c>
      <c r="I8" s="8" t="s">
        <v>38</v>
      </c>
      <c r="J8" s="8" t="s">
        <v>43</v>
      </c>
      <c r="K8" s="9" t="s">
        <v>35</v>
      </c>
      <c r="L8" s="8" t="s">
        <v>3</v>
      </c>
      <c r="M8" s="8" t="s">
        <v>3</v>
      </c>
      <c r="N8" s="9">
        <v>0</v>
      </c>
      <c r="O8" s="9">
        <v>0</v>
      </c>
      <c r="P8" s="9">
        <v>0</v>
      </c>
      <c r="Q8" s="9">
        <v>0</v>
      </c>
      <c r="R8" s="9">
        <v>0</v>
      </c>
      <c r="S8" s="9">
        <v>1.1000000000000001</v>
      </c>
      <c r="T8" s="9">
        <v>12</v>
      </c>
      <c r="U8" s="16"/>
      <c r="V8" s="16"/>
    </row>
    <row r="9" spans="1:22" x14ac:dyDescent="0.25">
      <c r="A9" s="14" t="s">
        <v>44</v>
      </c>
      <c r="B9" s="8" t="s">
        <v>28</v>
      </c>
      <c r="C9" s="8" t="s">
        <v>19</v>
      </c>
      <c r="D9" s="13">
        <v>313819</v>
      </c>
      <c r="E9" s="15">
        <v>44635.652414490738</v>
      </c>
      <c r="F9" s="18">
        <f t="shared" si="0"/>
        <v>12.8</v>
      </c>
      <c r="G9" s="20">
        <v>0</v>
      </c>
      <c r="H9" s="9">
        <v>12.8</v>
      </c>
      <c r="I9" s="8" t="s">
        <v>116</v>
      </c>
      <c r="J9" s="8" t="s">
        <v>43</v>
      </c>
      <c r="K9" s="9" t="s">
        <v>156</v>
      </c>
      <c r="L9" s="8" t="s">
        <v>3</v>
      </c>
      <c r="M9" s="8" t="s">
        <v>3</v>
      </c>
      <c r="N9" s="9">
        <v>0</v>
      </c>
      <c r="O9" s="9">
        <v>0</v>
      </c>
      <c r="P9" s="9">
        <v>0</v>
      </c>
      <c r="Q9" s="9">
        <v>0</v>
      </c>
      <c r="R9" s="9">
        <v>0</v>
      </c>
      <c r="S9" s="9">
        <v>0.8</v>
      </c>
      <c r="T9" s="9">
        <v>12</v>
      </c>
      <c r="U9" s="16"/>
      <c r="V9" s="16"/>
    </row>
    <row r="10" spans="1:22" x14ac:dyDescent="0.25">
      <c r="A10" s="14" t="s">
        <v>44</v>
      </c>
      <c r="B10" s="8" t="s">
        <v>28</v>
      </c>
      <c r="C10" s="8" t="s">
        <v>19</v>
      </c>
      <c r="D10" s="13">
        <v>315841</v>
      </c>
      <c r="E10" s="15">
        <v>44639.949548425924</v>
      </c>
      <c r="F10" s="18">
        <f t="shared" si="0"/>
        <v>12.3</v>
      </c>
      <c r="G10" s="20">
        <v>0</v>
      </c>
      <c r="H10" s="9">
        <v>12.3</v>
      </c>
      <c r="I10" s="8" t="s">
        <v>66</v>
      </c>
      <c r="J10" s="8" t="s">
        <v>43</v>
      </c>
      <c r="K10" s="9" t="s">
        <v>20</v>
      </c>
      <c r="L10" s="8" t="s">
        <v>3</v>
      </c>
      <c r="M10" s="8" t="s">
        <v>3</v>
      </c>
      <c r="N10" s="9">
        <v>0</v>
      </c>
      <c r="O10" s="9">
        <v>0</v>
      </c>
      <c r="P10" s="9">
        <v>0</v>
      </c>
      <c r="Q10" s="9">
        <v>0</v>
      </c>
      <c r="R10" s="9">
        <v>0</v>
      </c>
      <c r="S10" s="9">
        <v>0.3</v>
      </c>
      <c r="T10" s="9">
        <v>12</v>
      </c>
      <c r="U10" s="16"/>
      <c r="V10" s="16"/>
    </row>
    <row r="11" spans="1:22" x14ac:dyDescent="0.25">
      <c r="A11" s="14" t="s">
        <v>44</v>
      </c>
      <c r="B11" s="8" t="s">
        <v>28</v>
      </c>
      <c r="C11" s="8" t="s">
        <v>19</v>
      </c>
      <c r="D11" s="13">
        <v>313932</v>
      </c>
      <c r="E11" s="15">
        <v>44635.736274039351</v>
      </c>
      <c r="F11" s="18">
        <f t="shared" si="0"/>
        <v>12.2</v>
      </c>
      <c r="G11" s="20">
        <v>0</v>
      </c>
      <c r="H11" s="9">
        <v>12.2</v>
      </c>
      <c r="I11" s="8" t="s">
        <v>127</v>
      </c>
      <c r="J11" s="8" t="s">
        <v>43</v>
      </c>
      <c r="K11" s="9" t="s">
        <v>20</v>
      </c>
      <c r="L11" s="8" t="s">
        <v>3</v>
      </c>
      <c r="M11" s="8" t="s">
        <v>3</v>
      </c>
      <c r="N11" s="9">
        <v>0</v>
      </c>
      <c r="O11" s="9">
        <v>0</v>
      </c>
      <c r="P11" s="9">
        <v>0</v>
      </c>
      <c r="Q11" s="9">
        <v>0</v>
      </c>
      <c r="R11" s="9">
        <v>0</v>
      </c>
      <c r="S11" s="9">
        <v>0.2</v>
      </c>
      <c r="T11" s="9">
        <v>12</v>
      </c>
      <c r="U11" s="16"/>
      <c r="V11" s="16"/>
    </row>
    <row r="12" spans="1:22" x14ac:dyDescent="0.25">
      <c r="A12" s="14" t="s">
        <v>44</v>
      </c>
      <c r="B12" s="8" t="s">
        <v>28</v>
      </c>
      <c r="C12" s="8" t="s">
        <v>19</v>
      </c>
      <c r="D12" s="13">
        <v>318507</v>
      </c>
      <c r="E12" s="15">
        <v>44650.411665486106</v>
      </c>
      <c r="F12" s="18">
        <f t="shared" si="0"/>
        <v>12.2</v>
      </c>
      <c r="G12" s="20">
        <v>0</v>
      </c>
      <c r="H12" s="9">
        <v>12.2</v>
      </c>
      <c r="I12" s="8" t="s">
        <v>99</v>
      </c>
      <c r="J12" s="8" t="s">
        <v>43</v>
      </c>
      <c r="K12" s="9" t="s">
        <v>7</v>
      </c>
      <c r="L12" s="8" t="s">
        <v>3</v>
      </c>
      <c r="M12" s="8" t="s">
        <v>3</v>
      </c>
      <c r="N12" s="9">
        <v>0</v>
      </c>
      <c r="O12" s="9">
        <v>0</v>
      </c>
      <c r="P12" s="9">
        <v>0</v>
      </c>
      <c r="Q12" s="9">
        <v>0</v>
      </c>
      <c r="R12" s="9">
        <v>0</v>
      </c>
      <c r="S12" s="9">
        <v>0.2</v>
      </c>
      <c r="T12" s="9">
        <v>12</v>
      </c>
      <c r="U12" s="16"/>
      <c r="V12" s="16"/>
    </row>
    <row r="13" spans="1:22" x14ac:dyDescent="0.25">
      <c r="A13" s="14" t="s">
        <v>44</v>
      </c>
      <c r="B13" s="8" t="s">
        <v>28</v>
      </c>
      <c r="C13" s="8" t="s">
        <v>19</v>
      </c>
      <c r="D13" s="13">
        <v>313641</v>
      </c>
      <c r="E13" s="15">
        <v>44635.454147916666</v>
      </c>
      <c r="F13" s="18">
        <f t="shared" si="0"/>
        <v>12</v>
      </c>
      <c r="G13" s="20">
        <v>0</v>
      </c>
      <c r="H13" s="9">
        <v>12</v>
      </c>
      <c r="I13" s="8" t="s">
        <v>70</v>
      </c>
      <c r="J13" s="8" t="s">
        <v>43</v>
      </c>
      <c r="K13" s="9" t="s">
        <v>10</v>
      </c>
      <c r="L13" s="8" t="s">
        <v>2</v>
      </c>
      <c r="M13" s="8" t="s">
        <v>3</v>
      </c>
      <c r="N13" s="9">
        <v>6</v>
      </c>
      <c r="O13" s="9">
        <v>4</v>
      </c>
      <c r="P13" s="9">
        <v>0</v>
      </c>
      <c r="Q13" s="9">
        <v>0</v>
      </c>
      <c r="R13" s="9">
        <v>0</v>
      </c>
      <c r="S13" s="9">
        <v>0</v>
      </c>
      <c r="T13" s="9">
        <v>2</v>
      </c>
      <c r="U13" s="16"/>
      <c r="V13" s="16"/>
    </row>
    <row r="14" spans="1:22" x14ac:dyDescent="0.25">
      <c r="A14" s="14" t="s">
        <v>44</v>
      </c>
      <c r="B14" s="8" t="s">
        <v>28</v>
      </c>
      <c r="C14" s="8" t="s">
        <v>19</v>
      </c>
      <c r="D14" s="13">
        <v>315190</v>
      </c>
      <c r="E14" s="15">
        <v>44637.690310868056</v>
      </c>
      <c r="F14" s="18">
        <f t="shared" si="0"/>
        <v>12</v>
      </c>
      <c r="G14" s="20">
        <v>0</v>
      </c>
      <c r="H14" s="9">
        <v>12</v>
      </c>
      <c r="I14" s="8" t="s">
        <v>144</v>
      </c>
      <c r="J14" s="8" t="s">
        <v>43</v>
      </c>
      <c r="K14" s="9" t="s">
        <v>8</v>
      </c>
      <c r="L14" s="8" t="s">
        <v>3</v>
      </c>
      <c r="M14" s="8" t="s">
        <v>3</v>
      </c>
      <c r="N14" s="9">
        <v>0</v>
      </c>
      <c r="O14" s="9">
        <v>0</v>
      </c>
      <c r="P14" s="9">
        <v>0</v>
      </c>
      <c r="Q14" s="9">
        <v>0</v>
      </c>
      <c r="R14" s="9">
        <v>0</v>
      </c>
      <c r="S14" s="9">
        <v>0</v>
      </c>
      <c r="T14" s="9">
        <v>12</v>
      </c>
      <c r="U14" s="16"/>
      <c r="V14" s="16"/>
    </row>
    <row r="15" spans="1:22" x14ac:dyDescent="0.25">
      <c r="A15" s="14" t="s">
        <v>44</v>
      </c>
      <c r="B15" s="8" t="s">
        <v>28</v>
      </c>
      <c r="C15" s="8" t="s">
        <v>19</v>
      </c>
      <c r="D15" s="13">
        <v>317267</v>
      </c>
      <c r="E15" s="15">
        <v>44644.651942222219</v>
      </c>
      <c r="F15" s="18">
        <f t="shared" si="0"/>
        <v>12</v>
      </c>
      <c r="G15" s="20">
        <v>0</v>
      </c>
      <c r="H15" s="9">
        <v>12</v>
      </c>
      <c r="I15" s="8" t="s">
        <v>108</v>
      </c>
      <c r="J15" s="8" t="s">
        <v>43</v>
      </c>
      <c r="K15" s="9" t="s">
        <v>163</v>
      </c>
      <c r="L15" s="8" t="s">
        <v>3</v>
      </c>
      <c r="M15" s="8" t="s">
        <v>3</v>
      </c>
      <c r="N15" s="9">
        <v>0</v>
      </c>
      <c r="O15" s="9">
        <v>0</v>
      </c>
      <c r="P15" s="9">
        <v>0</v>
      </c>
      <c r="Q15" s="9">
        <v>0</v>
      </c>
      <c r="R15" s="9">
        <v>0</v>
      </c>
      <c r="S15" s="9">
        <v>0</v>
      </c>
      <c r="T15" s="9">
        <v>12</v>
      </c>
      <c r="U15" s="16"/>
      <c r="V15" s="16"/>
    </row>
    <row r="16" spans="1:22" x14ac:dyDescent="0.25">
      <c r="A16" s="14" t="s">
        <v>44</v>
      </c>
      <c r="B16" s="8" t="s">
        <v>28</v>
      </c>
      <c r="C16" s="8" t="s">
        <v>19</v>
      </c>
      <c r="D16" s="13">
        <v>315676</v>
      </c>
      <c r="E16" s="15">
        <v>44638.769874826387</v>
      </c>
      <c r="F16" s="18">
        <f t="shared" si="0"/>
        <v>10.4</v>
      </c>
      <c r="G16" s="20">
        <v>0</v>
      </c>
      <c r="H16" s="9">
        <v>10.4</v>
      </c>
      <c r="I16" s="8" t="s">
        <v>90</v>
      </c>
      <c r="J16" s="8" t="s">
        <v>43</v>
      </c>
      <c r="K16" s="9" t="s">
        <v>33</v>
      </c>
      <c r="L16" s="8" t="s">
        <v>2</v>
      </c>
      <c r="M16" s="8" t="s">
        <v>3</v>
      </c>
      <c r="N16" s="9">
        <v>6</v>
      </c>
      <c r="O16" s="9">
        <v>4</v>
      </c>
      <c r="P16" s="9">
        <v>0</v>
      </c>
      <c r="Q16" s="9">
        <v>0</v>
      </c>
      <c r="R16" s="9">
        <v>0</v>
      </c>
      <c r="S16" s="9">
        <v>0.2</v>
      </c>
      <c r="T16" s="9">
        <v>0.2</v>
      </c>
      <c r="U16" s="16"/>
      <c r="V16" s="16"/>
    </row>
    <row r="17" spans="1:22" x14ac:dyDescent="0.25">
      <c r="A17" s="14" t="s">
        <v>44</v>
      </c>
      <c r="B17" s="8" t="s">
        <v>28</v>
      </c>
      <c r="C17" s="8" t="s">
        <v>174</v>
      </c>
      <c r="D17" s="13">
        <v>320916</v>
      </c>
      <c r="E17" s="15">
        <v>44659.520596365735</v>
      </c>
      <c r="F17" s="18">
        <f t="shared" si="0"/>
        <v>15.2</v>
      </c>
      <c r="G17" s="20">
        <v>0</v>
      </c>
      <c r="H17" s="9">
        <v>15.2</v>
      </c>
      <c r="I17" s="8" t="s">
        <v>48</v>
      </c>
      <c r="J17" s="8" t="s">
        <v>43</v>
      </c>
      <c r="K17" s="9" t="s">
        <v>32</v>
      </c>
      <c r="L17" s="8" t="s">
        <v>2</v>
      </c>
      <c r="M17" s="8" t="s">
        <v>3</v>
      </c>
      <c r="N17" s="9">
        <v>6</v>
      </c>
      <c r="O17" s="9">
        <v>4</v>
      </c>
      <c r="P17" s="9">
        <v>0</v>
      </c>
      <c r="Q17" s="9">
        <v>0</v>
      </c>
      <c r="R17" s="9">
        <v>0</v>
      </c>
      <c r="S17" s="9">
        <v>1</v>
      </c>
      <c r="T17" s="9">
        <v>4.2</v>
      </c>
      <c r="U17" s="16"/>
      <c r="V17" s="16"/>
    </row>
    <row r="18" spans="1:22" x14ac:dyDescent="0.25">
      <c r="A18" s="14" t="s">
        <v>44</v>
      </c>
      <c r="B18" s="8" t="s">
        <v>28</v>
      </c>
      <c r="C18" s="8" t="s">
        <v>174</v>
      </c>
      <c r="D18" s="13">
        <v>320706</v>
      </c>
      <c r="E18" s="15">
        <v>44658.681345648147</v>
      </c>
      <c r="F18" s="18">
        <f t="shared" si="0"/>
        <v>13.5</v>
      </c>
      <c r="G18" s="20">
        <v>0</v>
      </c>
      <c r="H18" s="9">
        <v>13.5</v>
      </c>
      <c r="I18" s="8" t="s">
        <v>78</v>
      </c>
      <c r="J18" s="8" t="s">
        <v>43</v>
      </c>
      <c r="K18" s="9" t="s">
        <v>163</v>
      </c>
      <c r="L18" s="8" t="s">
        <v>3</v>
      </c>
      <c r="M18" s="8" t="s">
        <v>3</v>
      </c>
      <c r="N18" s="9">
        <v>0</v>
      </c>
      <c r="O18" s="9">
        <v>0</v>
      </c>
      <c r="P18" s="9">
        <v>0</v>
      </c>
      <c r="Q18" s="9">
        <v>0</v>
      </c>
      <c r="R18" s="9">
        <v>0</v>
      </c>
      <c r="S18" s="9">
        <v>1.5</v>
      </c>
      <c r="T18" s="9">
        <v>12</v>
      </c>
      <c r="U18" s="16"/>
      <c r="V18" s="16"/>
    </row>
    <row r="19" spans="1:22" x14ac:dyDescent="0.25">
      <c r="A19" s="14" t="s">
        <v>44</v>
      </c>
      <c r="B19" s="8" t="s">
        <v>28</v>
      </c>
      <c r="C19" s="8" t="s">
        <v>174</v>
      </c>
      <c r="D19" s="13">
        <v>315133</v>
      </c>
      <c r="E19" s="15">
        <v>44637.628118356479</v>
      </c>
      <c r="F19" s="18">
        <f t="shared" si="0"/>
        <v>13.3</v>
      </c>
      <c r="G19" s="20">
        <v>0</v>
      </c>
      <c r="H19" s="9">
        <v>13.3</v>
      </c>
      <c r="I19" s="8" t="s">
        <v>97</v>
      </c>
      <c r="J19" s="8" t="s">
        <v>43</v>
      </c>
      <c r="K19" s="9" t="s">
        <v>36</v>
      </c>
      <c r="L19" s="8" t="s">
        <v>3</v>
      </c>
      <c r="M19" s="8" t="s">
        <v>3</v>
      </c>
      <c r="N19" s="9">
        <v>0</v>
      </c>
      <c r="O19" s="9">
        <v>0</v>
      </c>
      <c r="P19" s="9">
        <v>0</v>
      </c>
      <c r="Q19" s="9">
        <v>0</v>
      </c>
      <c r="R19" s="9">
        <v>0</v>
      </c>
      <c r="S19" s="9">
        <v>1.3</v>
      </c>
      <c r="T19" s="9">
        <v>12</v>
      </c>
      <c r="U19" s="16"/>
      <c r="V19" s="16"/>
    </row>
    <row r="20" spans="1:22" x14ac:dyDescent="0.25">
      <c r="A20" s="14" t="s">
        <v>44</v>
      </c>
      <c r="B20" s="8" t="s">
        <v>28</v>
      </c>
      <c r="C20" s="8" t="s">
        <v>174</v>
      </c>
      <c r="D20" s="13">
        <v>320888</v>
      </c>
      <c r="E20" s="15">
        <v>44659.463399293978</v>
      </c>
      <c r="F20" s="18">
        <f t="shared" si="0"/>
        <v>13.2</v>
      </c>
      <c r="G20" s="20">
        <v>0</v>
      </c>
      <c r="H20" s="9">
        <v>13.2</v>
      </c>
      <c r="I20" s="8" t="s">
        <v>123</v>
      </c>
      <c r="J20" s="8" t="s">
        <v>43</v>
      </c>
      <c r="K20" s="9" t="s">
        <v>161</v>
      </c>
      <c r="L20" s="8" t="s">
        <v>3</v>
      </c>
      <c r="M20" s="8" t="s">
        <v>3</v>
      </c>
      <c r="N20" s="9">
        <v>0</v>
      </c>
      <c r="O20" s="9">
        <v>0</v>
      </c>
      <c r="P20" s="9">
        <v>0</v>
      </c>
      <c r="Q20" s="9">
        <v>0</v>
      </c>
      <c r="R20" s="9">
        <v>0</v>
      </c>
      <c r="S20" s="9">
        <v>1.2</v>
      </c>
      <c r="T20" s="9">
        <v>12</v>
      </c>
      <c r="U20" s="16"/>
      <c r="V20" s="16"/>
    </row>
    <row r="21" spans="1:22" x14ac:dyDescent="0.25">
      <c r="A21" s="14" t="s">
        <v>44</v>
      </c>
      <c r="B21" s="8" t="s">
        <v>28</v>
      </c>
      <c r="C21" s="8" t="s">
        <v>174</v>
      </c>
      <c r="D21" s="13">
        <v>315800</v>
      </c>
      <c r="E21" s="15">
        <v>44639.75194105324</v>
      </c>
      <c r="F21" s="18">
        <f t="shared" si="0"/>
        <v>13</v>
      </c>
      <c r="G21" s="20">
        <v>0</v>
      </c>
      <c r="H21" s="9">
        <v>13</v>
      </c>
      <c r="I21" s="8" t="s">
        <v>133</v>
      </c>
      <c r="J21" s="8" t="s">
        <v>43</v>
      </c>
      <c r="K21" s="9" t="s">
        <v>34</v>
      </c>
      <c r="L21" s="8" t="s">
        <v>2</v>
      </c>
      <c r="M21" s="8" t="s">
        <v>3</v>
      </c>
      <c r="N21" s="9">
        <v>6</v>
      </c>
      <c r="O21" s="9">
        <v>0</v>
      </c>
      <c r="P21" s="9">
        <v>0</v>
      </c>
      <c r="Q21" s="9">
        <v>0</v>
      </c>
      <c r="R21" s="9">
        <v>0</v>
      </c>
      <c r="S21" s="9">
        <v>0</v>
      </c>
      <c r="T21" s="9">
        <v>7</v>
      </c>
      <c r="U21" s="16"/>
      <c r="V21" s="16"/>
    </row>
    <row r="22" spans="1:22" x14ac:dyDescent="0.25">
      <c r="A22" s="14" t="s">
        <v>44</v>
      </c>
      <c r="B22" s="8" t="s">
        <v>28</v>
      </c>
      <c r="C22" s="8" t="s">
        <v>174</v>
      </c>
      <c r="D22" s="13">
        <v>315302</v>
      </c>
      <c r="E22" s="15">
        <v>44638.026379525458</v>
      </c>
      <c r="F22" s="18">
        <f t="shared" si="0"/>
        <v>12.8</v>
      </c>
      <c r="G22" s="20">
        <v>0</v>
      </c>
      <c r="H22" s="9">
        <v>12.8</v>
      </c>
      <c r="I22" s="8" t="s">
        <v>83</v>
      </c>
      <c r="J22" s="8" t="s">
        <v>43</v>
      </c>
      <c r="K22" s="9" t="s">
        <v>5</v>
      </c>
      <c r="L22" s="8" t="s">
        <v>3</v>
      </c>
      <c r="M22" s="8" t="s">
        <v>3</v>
      </c>
      <c r="N22" s="9">
        <v>0</v>
      </c>
      <c r="O22" s="9">
        <v>0</v>
      </c>
      <c r="P22" s="9">
        <v>0</v>
      </c>
      <c r="Q22" s="9">
        <v>0</v>
      </c>
      <c r="R22" s="9">
        <v>0</v>
      </c>
      <c r="S22" s="9">
        <v>0.8</v>
      </c>
      <c r="T22" s="9">
        <v>12</v>
      </c>
      <c r="U22" s="16"/>
      <c r="V22" s="16"/>
    </row>
    <row r="23" spans="1:22" x14ac:dyDescent="0.25">
      <c r="A23" s="14" t="s">
        <v>44</v>
      </c>
      <c r="B23" s="8" t="s">
        <v>28</v>
      </c>
      <c r="C23" s="8" t="s">
        <v>174</v>
      </c>
      <c r="D23" s="13">
        <v>314034</v>
      </c>
      <c r="E23" s="15">
        <v>44635.842514664349</v>
      </c>
      <c r="F23" s="18">
        <f t="shared" si="0"/>
        <v>12.4</v>
      </c>
      <c r="G23" s="20">
        <v>0</v>
      </c>
      <c r="H23" s="9">
        <v>12.4</v>
      </c>
      <c r="I23" s="8" t="s">
        <v>94</v>
      </c>
      <c r="J23" s="8" t="s">
        <v>43</v>
      </c>
      <c r="K23" s="9" t="s">
        <v>7</v>
      </c>
      <c r="L23" s="8" t="s">
        <v>3</v>
      </c>
      <c r="M23" s="8" t="s">
        <v>3</v>
      </c>
      <c r="N23" s="9">
        <v>0</v>
      </c>
      <c r="O23" s="9">
        <v>0</v>
      </c>
      <c r="P23" s="9">
        <v>0</v>
      </c>
      <c r="Q23" s="9">
        <v>0</v>
      </c>
      <c r="R23" s="9">
        <v>0</v>
      </c>
      <c r="S23" s="9">
        <v>0.4</v>
      </c>
      <c r="T23" s="9">
        <v>12</v>
      </c>
      <c r="U23" s="16"/>
      <c r="V23" s="16"/>
    </row>
    <row r="24" spans="1:22" x14ac:dyDescent="0.25">
      <c r="A24" s="14" t="s">
        <v>44</v>
      </c>
      <c r="B24" s="8" t="s">
        <v>28</v>
      </c>
      <c r="C24" s="8" t="s">
        <v>174</v>
      </c>
      <c r="D24" s="13">
        <v>314157</v>
      </c>
      <c r="E24" s="15">
        <v>44635.980058703703</v>
      </c>
      <c r="F24" s="18">
        <f t="shared" si="0"/>
        <v>12</v>
      </c>
      <c r="G24" s="20">
        <v>0</v>
      </c>
      <c r="H24" s="9">
        <v>12</v>
      </c>
      <c r="I24" s="8" t="s">
        <v>64</v>
      </c>
      <c r="J24" s="8" t="s">
        <v>43</v>
      </c>
      <c r="K24" s="9" t="s">
        <v>4</v>
      </c>
      <c r="L24" s="8" t="s">
        <v>3</v>
      </c>
      <c r="M24" s="8" t="s">
        <v>3</v>
      </c>
      <c r="N24" s="9">
        <v>0</v>
      </c>
      <c r="O24" s="9">
        <v>0</v>
      </c>
      <c r="P24" s="9">
        <v>0</v>
      </c>
      <c r="Q24" s="9">
        <v>0</v>
      </c>
      <c r="R24" s="9">
        <v>0</v>
      </c>
      <c r="S24" s="9">
        <v>0</v>
      </c>
      <c r="T24" s="9">
        <v>12</v>
      </c>
      <c r="U24" s="16"/>
      <c r="V24" s="16"/>
    </row>
    <row r="25" spans="1:22" x14ac:dyDescent="0.25">
      <c r="A25" s="14" t="s">
        <v>44</v>
      </c>
      <c r="B25" s="8" t="s">
        <v>28</v>
      </c>
      <c r="C25" s="8" t="s">
        <v>174</v>
      </c>
      <c r="D25" s="13">
        <v>313927</v>
      </c>
      <c r="E25" s="15">
        <v>44635.731160844909</v>
      </c>
      <c r="F25" s="18">
        <f t="shared" si="0"/>
        <v>11.6</v>
      </c>
      <c r="G25" s="20">
        <v>0</v>
      </c>
      <c r="H25" s="9">
        <v>11.6</v>
      </c>
      <c r="I25" s="8" t="s">
        <v>147</v>
      </c>
      <c r="J25" s="8" t="s">
        <v>43</v>
      </c>
      <c r="K25" s="9" t="s">
        <v>156</v>
      </c>
      <c r="L25" s="8" t="s">
        <v>2</v>
      </c>
      <c r="M25" s="8" t="s">
        <v>3</v>
      </c>
      <c r="N25" s="9">
        <v>6</v>
      </c>
      <c r="O25" s="9">
        <v>4</v>
      </c>
      <c r="P25" s="9">
        <v>0</v>
      </c>
      <c r="Q25" s="9">
        <v>0</v>
      </c>
      <c r="R25" s="9">
        <v>0</v>
      </c>
      <c r="S25" s="9">
        <v>1</v>
      </c>
      <c r="T25" s="9">
        <v>0.6</v>
      </c>
      <c r="U25" s="16"/>
      <c r="V25" s="16"/>
    </row>
    <row r="26" spans="1:22" x14ac:dyDescent="0.25">
      <c r="A26" s="14" t="s">
        <v>44</v>
      </c>
      <c r="B26" s="8" t="s">
        <v>28</v>
      </c>
      <c r="C26" s="8" t="s">
        <v>174</v>
      </c>
      <c r="D26" s="13">
        <v>314492</v>
      </c>
      <c r="E26" s="15">
        <v>44636.503115960644</v>
      </c>
      <c r="F26" s="18">
        <f t="shared" si="0"/>
        <v>11.6</v>
      </c>
      <c r="G26" s="20">
        <v>0</v>
      </c>
      <c r="H26" s="9">
        <v>11.6</v>
      </c>
      <c r="I26" s="8" t="s">
        <v>86</v>
      </c>
      <c r="J26" s="8" t="s">
        <v>43</v>
      </c>
      <c r="K26" s="9" t="s">
        <v>29</v>
      </c>
      <c r="L26" s="8" t="s">
        <v>2</v>
      </c>
      <c r="M26" s="8" t="s">
        <v>3</v>
      </c>
      <c r="N26" s="9">
        <v>6</v>
      </c>
      <c r="O26" s="9">
        <v>4</v>
      </c>
      <c r="P26" s="9">
        <v>0</v>
      </c>
      <c r="Q26" s="9">
        <v>0</v>
      </c>
      <c r="R26" s="9">
        <v>0</v>
      </c>
      <c r="S26" s="9">
        <v>1.4</v>
      </c>
      <c r="T26" s="9">
        <v>0.2</v>
      </c>
      <c r="U26" s="16"/>
      <c r="V26" s="16"/>
    </row>
    <row r="27" spans="1:22" x14ac:dyDescent="0.25">
      <c r="A27" s="14" t="s">
        <v>44</v>
      </c>
      <c r="B27" s="8" t="s">
        <v>28</v>
      </c>
      <c r="C27" s="8" t="s">
        <v>174</v>
      </c>
      <c r="D27" s="13">
        <v>316000</v>
      </c>
      <c r="E27" s="15">
        <v>44641.014335</v>
      </c>
      <c r="F27" s="18">
        <f t="shared" si="0"/>
        <v>11.5</v>
      </c>
      <c r="G27" s="20">
        <v>0</v>
      </c>
      <c r="H27" s="9">
        <v>11.5</v>
      </c>
      <c r="I27" s="8" t="s">
        <v>150</v>
      </c>
      <c r="J27" s="8" t="s">
        <v>43</v>
      </c>
      <c r="K27" s="9" t="s">
        <v>9</v>
      </c>
      <c r="L27" s="8" t="s">
        <v>3</v>
      </c>
      <c r="M27" s="8" t="s">
        <v>3</v>
      </c>
      <c r="N27" s="9">
        <v>0</v>
      </c>
      <c r="O27" s="9">
        <v>0</v>
      </c>
      <c r="P27" s="9">
        <v>6</v>
      </c>
      <c r="Q27" s="9">
        <v>3</v>
      </c>
      <c r="R27" s="9">
        <v>0</v>
      </c>
      <c r="S27" s="9">
        <v>1.5</v>
      </c>
      <c r="T27" s="9">
        <v>1</v>
      </c>
      <c r="U27" s="16"/>
      <c r="V27" s="16"/>
    </row>
    <row r="28" spans="1:22" x14ac:dyDescent="0.25">
      <c r="A28" s="14" t="s">
        <v>44</v>
      </c>
      <c r="B28" s="8" t="s">
        <v>28</v>
      </c>
      <c r="C28" s="8" t="s">
        <v>174</v>
      </c>
      <c r="D28" s="13">
        <v>315767</v>
      </c>
      <c r="E28" s="15">
        <v>44639.623010462958</v>
      </c>
      <c r="F28" s="18">
        <f t="shared" si="0"/>
        <v>11.2</v>
      </c>
      <c r="G28" s="20">
        <v>0</v>
      </c>
      <c r="H28" s="9">
        <v>11.2</v>
      </c>
      <c r="I28" s="8" t="s">
        <v>137</v>
      </c>
      <c r="J28" s="8" t="s">
        <v>43</v>
      </c>
      <c r="K28" s="9" t="s">
        <v>6</v>
      </c>
      <c r="L28" s="8" t="s">
        <v>2</v>
      </c>
      <c r="M28" s="8" t="s">
        <v>3</v>
      </c>
      <c r="N28" s="9">
        <v>6</v>
      </c>
      <c r="O28" s="9">
        <v>4</v>
      </c>
      <c r="P28" s="9">
        <v>0</v>
      </c>
      <c r="Q28" s="9">
        <v>0</v>
      </c>
      <c r="R28" s="9">
        <v>0</v>
      </c>
      <c r="S28" s="9">
        <v>1</v>
      </c>
      <c r="T28" s="9">
        <v>0.2</v>
      </c>
      <c r="U28" s="16"/>
      <c r="V28" s="16"/>
    </row>
    <row r="29" spans="1:22" x14ac:dyDescent="0.25">
      <c r="A29" s="14" t="s">
        <v>44</v>
      </c>
      <c r="B29" s="8" t="s">
        <v>28</v>
      </c>
      <c r="C29" s="8" t="s">
        <v>174</v>
      </c>
      <c r="D29" s="13">
        <v>316099</v>
      </c>
      <c r="E29" s="15">
        <v>44641.488209826384</v>
      </c>
      <c r="F29" s="18">
        <f t="shared" si="0"/>
        <v>11.2</v>
      </c>
      <c r="G29" s="20">
        <v>0</v>
      </c>
      <c r="H29" s="9">
        <v>11.2</v>
      </c>
      <c r="I29" s="8" t="s">
        <v>119</v>
      </c>
      <c r="J29" s="8" t="s">
        <v>43</v>
      </c>
      <c r="K29" s="9" t="s">
        <v>8</v>
      </c>
      <c r="L29" s="8" t="s">
        <v>2</v>
      </c>
      <c r="M29" s="8" t="s">
        <v>3</v>
      </c>
      <c r="N29" s="9">
        <v>6</v>
      </c>
      <c r="O29" s="9">
        <v>4</v>
      </c>
      <c r="P29" s="9">
        <v>0</v>
      </c>
      <c r="Q29" s="9">
        <v>0</v>
      </c>
      <c r="R29" s="9">
        <v>0</v>
      </c>
      <c r="S29" s="9">
        <v>0</v>
      </c>
      <c r="T29" s="9">
        <v>1.2</v>
      </c>
      <c r="U29" s="16"/>
      <c r="V29" s="16"/>
    </row>
    <row r="30" spans="1:22" x14ac:dyDescent="0.25">
      <c r="A30" s="14" t="s">
        <v>44</v>
      </c>
      <c r="B30" s="8" t="s">
        <v>28</v>
      </c>
      <c r="C30" s="8" t="s">
        <v>174</v>
      </c>
      <c r="D30" s="13">
        <v>319583</v>
      </c>
      <c r="E30" s="15">
        <v>44654.943025034721</v>
      </c>
      <c r="F30" s="18">
        <f t="shared" si="0"/>
        <v>10.6</v>
      </c>
      <c r="G30" s="20">
        <v>0</v>
      </c>
      <c r="H30" s="9">
        <v>10.6</v>
      </c>
      <c r="I30" s="8" t="s">
        <v>59</v>
      </c>
      <c r="J30" s="8" t="s">
        <v>43</v>
      </c>
      <c r="K30" s="9" t="s">
        <v>34</v>
      </c>
      <c r="L30" s="8" t="s">
        <v>3</v>
      </c>
      <c r="M30" s="8" t="s">
        <v>3</v>
      </c>
      <c r="N30" s="9">
        <v>0</v>
      </c>
      <c r="O30" s="9">
        <v>0</v>
      </c>
      <c r="P30" s="9">
        <v>6</v>
      </c>
      <c r="Q30" s="9">
        <v>3</v>
      </c>
      <c r="R30" s="9">
        <v>0</v>
      </c>
      <c r="S30" s="9">
        <v>1</v>
      </c>
      <c r="T30" s="9">
        <v>0.6</v>
      </c>
      <c r="U30" s="16"/>
      <c r="V30" s="16"/>
    </row>
    <row r="31" spans="1:22" x14ac:dyDescent="0.25">
      <c r="A31" s="14" t="s">
        <v>44</v>
      </c>
      <c r="B31" s="8" t="s">
        <v>28</v>
      </c>
      <c r="C31" s="8" t="s">
        <v>174</v>
      </c>
      <c r="D31" s="13">
        <v>315794</v>
      </c>
      <c r="E31" s="15">
        <v>44639.730959652778</v>
      </c>
      <c r="F31" s="18">
        <f t="shared" si="0"/>
        <v>10.1</v>
      </c>
      <c r="G31" s="20">
        <v>0</v>
      </c>
      <c r="H31" s="9">
        <v>10.1</v>
      </c>
      <c r="I31" s="8" t="s">
        <v>101</v>
      </c>
      <c r="J31" s="8" t="s">
        <v>43</v>
      </c>
      <c r="K31" s="9" t="s">
        <v>5</v>
      </c>
      <c r="L31" s="8" t="s">
        <v>2</v>
      </c>
      <c r="M31" s="8" t="s">
        <v>3</v>
      </c>
      <c r="N31" s="9">
        <v>6</v>
      </c>
      <c r="O31" s="9">
        <v>0</v>
      </c>
      <c r="P31" s="9">
        <v>0</v>
      </c>
      <c r="Q31" s="9">
        <v>0</v>
      </c>
      <c r="R31" s="9">
        <v>0</v>
      </c>
      <c r="S31" s="9">
        <v>1.5</v>
      </c>
      <c r="T31" s="9">
        <v>2.6</v>
      </c>
      <c r="U31" s="16"/>
      <c r="V31" s="16"/>
    </row>
  </sheetData>
  <autoFilter ref="A1:V31"/>
  <sortState ref="A2:T31">
    <sortCondition ref="C2:C31" customList="APROVADO,REPROVADO,DESCLASSIFICADO,AUSENTE"/>
    <sortCondition descending="1" ref="F2:F31"/>
    <sortCondition descending="1" ref="N2:N31"/>
    <sortCondition descending="1" ref="Q2:Q31"/>
    <sortCondition ref="E2:E31"/>
  </sortState>
  <phoneticPr fontId="3" type="noConversion"/>
  <pageMargins left="1" right="1" top="1" bottom="1" header="0.3" footer="0.3"/>
  <pageSetup scale="38" orientation="landscape"/>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7"/>
  <sheetViews>
    <sheetView workbookViewId="0">
      <selection activeCell="E15" sqref="E15"/>
    </sheetView>
  </sheetViews>
  <sheetFormatPr defaultColWidth="20.7109375" defaultRowHeight="15" x14ac:dyDescent="0.25"/>
  <cols>
    <col min="1" max="1" width="10.140625" bestFit="1" customWidth="1"/>
    <col min="2" max="2" width="14.85546875" bestFit="1" customWidth="1"/>
    <col min="3" max="3" width="15.85546875" bestFit="1" customWidth="1"/>
    <col min="4" max="4" width="12.7109375" style="7" bestFit="1" customWidth="1"/>
    <col min="5" max="5" width="20.7109375" style="7"/>
    <col min="6" max="6" width="18.5703125" style="19" bestFit="1" customWidth="1"/>
    <col min="7" max="7" width="22.42578125" style="19" bestFit="1" customWidth="1"/>
    <col min="8" max="8" width="24" style="7" bestFit="1" customWidth="1"/>
    <col min="9" max="9" width="31.7109375" bestFit="1" customWidth="1"/>
    <col min="10" max="10" width="25.140625" bestFit="1" customWidth="1"/>
    <col min="11" max="15" width="20.7109375" customWidth="1"/>
    <col min="16" max="20" width="20.7109375" style="7" customWidth="1"/>
  </cols>
  <sheetData>
    <row r="1" spans="1:22" s="12" customFormat="1" ht="56.25" x14ac:dyDescent="0.2">
      <c r="A1" s="11" t="s">
        <v>11</v>
      </c>
      <c r="B1" s="11" t="s">
        <v>0</v>
      </c>
      <c r="C1" s="11" t="s">
        <v>12</v>
      </c>
      <c r="D1" s="11" t="s">
        <v>13</v>
      </c>
      <c r="E1" s="11" t="s">
        <v>14</v>
      </c>
      <c r="F1" s="17" t="s">
        <v>178</v>
      </c>
      <c r="G1" s="17" t="s">
        <v>177</v>
      </c>
      <c r="H1" s="11" t="s">
        <v>180</v>
      </c>
      <c r="I1" s="11" t="s">
        <v>15</v>
      </c>
      <c r="J1" s="11" t="s">
        <v>16</v>
      </c>
      <c r="K1" s="11" t="s">
        <v>1</v>
      </c>
      <c r="L1" s="11" t="s">
        <v>17</v>
      </c>
      <c r="M1" s="11" t="s">
        <v>18</v>
      </c>
      <c r="N1" s="11" t="s">
        <v>165</v>
      </c>
      <c r="O1" s="11" t="s">
        <v>166</v>
      </c>
      <c r="P1" s="11" t="s">
        <v>169</v>
      </c>
      <c r="Q1" s="11" t="s">
        <v>167</v>
      </c>
      <c r="R1" s="11" t="s">
        <v>171</v>
      </c>
      <c r="S1" s="11" t="s">
        <v>168</v>
      </c>
      <c r="T1" s="11" t="s">
        <v>170</v>
      </c>
    </row>
    <row r="2" spans="1:22" s="1" customFormat="1" x14ac:dyDescent="0.25">
      <c r="A2" s="14" t="s">
        <v>44</v>
      </c>
      <c r="B2" s="8" t="s">
        <v>28</v>
      </c>
      <c r="C2" s="8" t="s">
        <v>176</v>
      </c>
      <c r="D2" s="13">
        <v>321218</v>
      </c>
      <c r="E2" s="15">
        <v>44661.740762905094</v>
      </c>
      <c r="F2" s="18">
        <f t="shared" ref="F2:F17" si="0">SUM(G2:H2)</f>
        <v>35.729999999999997</v>
      </c>
      <c r="G2" s="18">
        <v>14.83</v>
      </c>
      <c r="H2" s="9">
        <v>20.9</v>
      </c>
      <c r="I2" s="8" t="s">
        <v>132</v>
      </c>
      <c r="J2" s="8" t="s">
        <v>172</v>
      </c>
      <c r="K2" s="9" t="s">
        <v>29</v>
      </c>
      <c r="L2" s="8" t="s">
        <v>3</v>
      </c>
      <c r="M2" s="8" t="s">
        <v>3</v>
      </c>
      <c r="N2" s="9">
        <v>0</v>
      </c>
      <c r="O2" s="9">
        <v>0</v>
      </c>
      <c r="P2" s="9">
        <v>6</v>
      </c>
      <c r="Q2" s="9">
        <v>0</v>
      </c>
      <c r="R2" s="9">
        <v>3</v>
      </c>
      <c r="S2" s="9">
        <v>1.5</v>
      </c>
      <c r="T2" s="9">
        <v>10.4</v>
      </c>
      <c r="U2" s="16"/>
      <c r="V2" s="16"/>
    </row>
    <row r="3" spans="1:22" s="1" customFormat="1" x14ac:dyDescent="0.25">
      <c r="A3" s="14" t="s">
        <v>44</v>
      </c>
      <c r="B3" s="8" t="s">
        <v>28</v>
      </c>
      <c r="C3" s="8" t="s">
        <v>176</v>
      </c>
      <c r="D3" s="13">
        <v>314651</v>
      </c>
      <c r="E3" s="15">
        <v>44636.625597824073</v>
      </c>
      <c r="F3" s="18">
        <f t="shared" si="0"/>
        <v>29.83</v>
      </c>
      <c r="G3" s="18">
        <v>14.83</v>
      </c>
      <c r="H3" s="9">
        <v>15</v>
      </c>
      <c r="I3" s="8" t="s">
        <v>96</v>
      </c>
      <c r="J3" s="8" t="s">
        <v>172</v>
      </c>
      <c r="K3" s="9" t="s">
        <v>4</v>
      </c>
      <c r="L3" s="8" t="s">
        <v>3</v>
      </c>
      <c r="M3" s="8" t="s">
        <v>3</v>
      </c>
      <c r="N3" s="9">
        <v>0</v>
      </c>
      <c r="O3" s="9">
        <v>0</v>
      </c>
      <c r="P3" s="9">
        <v>0</v>
      </c>
      <c r="Q3" s="9">
        <v>0</v>
      </c>
      <c r="R3" s="9">
        <v>3</v>
      </c>
      <c r="S3" s="9">
        <v>0</v>
      </c>
      <c r="T3" s="9">
        <v>12</v>
      </c>
      <c r="U3" s="16"/>
      <c r="V3" s="16"/>
    </row>
    <row r="4" spans="1:22" s="1" customFormat="1" x14ac:dyDescent="0.25">
      <c r="A4" s="14" t="s">
        <v>44</v>
      </c>
      <c r="B4" s="8" t="s">
        <v>28</v>
      </c>
      <c r="C4" s="8" t="s">
        <v>176</v>
      </c>
      <c r="D4" s="13">
        <v>315939</v>
      </c>
      <c r="E4" s="15">
        <v>44640.69318829861</v>
      </c>
      <c r="F4" s="18">
        <f t="shared" si="0"/>
        <v>21.23</v>
      </c>
      <c r="G4" s="18">
        <v>10.33</v>
      </c>
      <c r="H4" s="9">
        <v>10.9</v>
      </c>
      <c r="I4" s="8" t="s">
        <v>112</v>
      </c>
      <c r="J4" s="8" t="s">
        <v>172</v>
      </c>
      <c r="K4" s="9" t="s">
        <v>31</v>
      </c>
      <c r="L4" s="8" t="s">
        <v>2</v>
      </c>
      <c r="M4" s="8" t="s">
        <v>3</v>
      </c>
      <c r="N4" s="9">
        <v>6</v>
      </c>
      <c r="O4" s="9">
        <v>0</v>
      </c>
      <c r="P4" s="9">
        <v>0</v>
      </c>
      <c r="Q4" s="9">
        <v>0</v>
      </c>
      <c r="R4" s="9">
        <v>3</v>
      </c>
      <c r="S4" s="9">
        <v>1.5</v>
      </c>
      <c r="T4" s="9">
        <v>0.4</v>
      </c>
      <c r="U4" s="16"/>
      <c r="V4" s="16"/>
    </row>
    <row r="5" spans="1:22" x14ac:dyDescent="0.25">
      <c r="A5" s="14" t="s">
        <v>44</v>
      </c>
      <c r="B5" s="8" t="s">
        <v>28</v>
      </c>
      <c r="C5" s="8" t="s">
        <v>179</v>
      </c>
      <c r="D5" s="13">
        <v>318706</v>
      </c>
      <c r="E5" s="15">
        <v>44650.734514374999</v>
      </c>
      <c r="F5" s="18">
        <f t="shared" si="0"/>
        <v>26.8</v>
      </c>
      <c r="G5" s="18">
        <v>5.5</v>
      </c>
      <c r="H5" s="9">
        <v>21.3</v>
      </c>
      <c r="I5" s="8" t="s">
        <v>57</v>
      </c>
      <c r="J5" s="8" t="s">
        <v>172</v>
      </c>
      <c r="K5" s="9" t="s">
        <v>10</v>
      </c>
      <c r="L5" s="8" t="s">
        <v>3</v>
      </c>
      <c r="M5" s="8" t="s">
        <v>3</v>
      </c>
      <c r="N5" s="9">
        <v>0</v>
      </c>
      <c r="O5" s="9">
        <v>0</v>
      </c>
      <c r="P5" s="9">
        <v>6</v>
      </c>
      <c r="Q5" s="9">
        <v>0</v>
      </c>
      <c r="R5" s="9">
        <v>3</v>
      </c>
      <c r="S5" s="9">
        <v>0.3</v>
      </c>
      <c r="T5" s="9">
        <v>12</v>
      </c>
      <c r="U5" s="16"/>
      <c r="V5" s="16"/>
    </row>
    <row r="6" spans="1:22" x14ac:dyDescent="0.25">
      <c r="A6" s="14" t="s">
        <v>44</v>
      </c>
      <c r="B6" s="8" t="s">
        <v>28</v>
      </c>
      <c r="C6" s="8" t="s">
        <v>179</v>
      </c>
      <c r="D6" s="13">
        <v>321020</v>
      </c>
      <c r="E6" s="15">
        <v>44659.981390520828</v>
      </c>
      <c r="F6" s="18">
        <f t="shared" si="0"/>
        <v>26.5</v>
      </c>
      <c r="G6" s="18">
        <v>10</v>
      </c>
      <c r="H6" s="9">
        <v>16.5</v>
      </c>
      <c r="I6" s="8" t="s">
        <v>130</v>
      </c>
      <c r="J6" s="8" t="s">
        <v>172</v>
      </c>
      <c r="K6" s="9" t="s">
        <v>9</v>
      </c>
      <c r="L6" s="8" t="s">
        <v>3</v>
      </c>
      <c r="M6" s="8" t="s">
        <v>3</v>
      </c>
      <c r="N6" s="9">
        <v>0</v>
      </c>
      <c r="O6" s="9">
        <v>0</v>
      </c>
      <c r="P6" s="9">
        <v>0</v>
      </c>
      <c r="Q6" s="9">
        <v>0</v>
      </c>
      <c r="R6" s="9">
        <v>3</v>
      </c>
      <c r="S6" s="9">
        <v>1.5</v>
      </c>
      <c r="T6" s="9">
        <v>12</v>
      </c>
      <c r="U6" s="16" t="s">
        <v>175</v>
      </c>
      <c r="V6" s="16"/>
    </row>
    <row r="7" spans="1:22" x14ac:dyDescent="0.25">
      <c r="A7" s="14" t="s">
        <v>44</v>
      </c>
      <c r="B7" s="8" t="s">
        <v>28</v>
      </c>
      <c r="C7" s="8" t="s">
        <v>19</v>
      </c>
      <c r="D7" s="13">
        <v>314801</v>
      </c>
      <c r="E7" s="15">
        <v>44636.955701331019</v>
      </c>
      <c r="F7" s="18">
        <f t="shared" si="0"/>
        <v>18.3</v>
      </c>
      <c r="G7" s="18">
        <v>0</v>
      </c>
      <c r="H7" s="9">
        <v>18.3</v>
      </c>
      <c r="I7" s="8" t="s">
        <v>47</v>
      </c>
      <c r="J7" s="8" t="s">
        <v>172</v>
      </c>
      <c r="K7" s="9" t="s">
        <v>157</v>
      </c>
      <c r="L7" s="8" t="s">
        <v>3</v>
      </c>
      <c r="M7" s="8" t="s">
        <v>3</v>
      </c>
      <c r="N7" s="9">
        <v>0</v>
      </c>
      <c r="O7" s="9">
        <v>0</v>
      </c>
      <c r="P7" s="9">
        <v>6</v>
      </c>
      <c r="Q7" s="9">
        <v>0</v>
      </c>
      <c r="R7" s="9">
        <v>3</v>
      </c>
      <c r="S7" s="9">
        <v>0.5</v>
      </c>
      <c r="T7" s="9">
        <v>8.8000000000000007</v>
      </c>
      <c r="U7" s="16"/>
      <c r="V7" s="16"/>
    </row>
    <row r="8" spans="1:22" x14ac:dyDescent="0.25">
      <c r="A8" s="14" t="s">
        <v>44</v>
      </c>
      <c r="B8" s="8" t="s">
        <v>28</v>
      </c>
      <c r="C8" s="8" t="s">
        <v>19</v>
      </c>
      <c r="D8" s="13">
        <v>320762</v>
      </c>
      <c r="E8" s="15">
        <v>44658.753965937496</v>
      </c>
      <c r="F8" s="18">
        <f t="shared" si="0"/>
        <v>16</v>
      </c>
      <c r="G8" s="18">
        <v>0</v>
      </c>
      <c r="H8" s="9">
        <v>16</v>
      </c>
      <c r="I8" s="8" t="s">
        <v>102</v>
      </c>
      <c r="J8" s="8" t="s">
        <v>172</v>
      </c>
      <c r="K8" s="9" t="s">
        <v>35</v>
      </c>
      <c r="L8" s="8" t="s">
        <v>3</v>
      </c>
      <c r="M8" s="8" t="s">
        <v>3</v>
      </c>
      <c r="N8" s="9">
        <v>0</v>
      </c>
      <c r="O8" s="9">
        <v>0</v>
      </c>
      <c r="P8" s="9">
        <v>0</v>
      </c>
      <c r="Q8" s="9">
        <v>0</v>
      </c>
      <c r="R8" s="9">
        <v>3</v>
      </c>
      <c r="S8" s="9">
        <v>1</v>
      </c>
      <c r="T8" s="9">
        <v>12</v>
      </c>
      <c r="U8" s="16"/>
      <c r="V8" s="16"/>
    </row>
    <row r="9" spans="1:22" x14ac:dyDescent="0.25">
      <c r="A9" s="14" t="s">
        <v>44</v>
      </c>
      <c r="B9" s="8" t="s">
        <v>28</v>
      </c>
      <c r="C9" s="8" t="s">
        <v>19</v>
      </c>
      <c r="D9" s="13">
        <v>321057</v>
      </c>
      <c r="E9" s="15">
        <v>44660.596762719906</v>
      </c>
      <c r="F9" s="18">
        <f t="shared" si="0"/>
        <v>12.8</v>
      </c>
      <c r="G9" s="18">
        <v>0</v>
      </c>
      <c r="H9" s="9">
        <v>12.8</v>
      </c>
      <c r="I9" s="8" t="s">
        <v>51</v>
      </c>
      <c r="J9" s="8" t="s">
        <v>172</v>
      </c>
      <c r="K9" s="9" t="s">
        <v>4</v>
      </c>
      <c r="L9" s="8" t="s">
        <v>3</v>
      </c>
      <c r="M9" s="8" t="s">
        <v>3</v>
      </c>
      <c r="N9" s="9">
        <v>0</v>
      </c>
      <c r="O9" s="9">
        <v>0</v>
      </c>
      <c r="P9" s="9">
        <v>6</v>
      </c>
      <c r="Q9" s="9">
        <v>0</v>
      </c>
      <c r="R9" s="9">
        <v>3</v>
      </c>
      <c r="S9" s="9">
        <v>1.4</v>
      </c>
      <c r="T9" s="9">
        <v>2.4</v>
      </c>
      <c r="U9" s="16"/>
      <c r="V9" s="16"/>
    </row>
    <row r="10" spans="1:22" x14ac:dyDescent="0.25">
      <c r="A10" s="14" t="s">
        <v>44</v>
      </c>
      <c r="B10" s="8" t="s">
        <v>28</v>
      </c>
      <c r="C10" s="8" t="s">
        <v>19</v>
      </c>
      <c r="D10" s="13">
        <v>314995</v>
      </c>
      <c r="E10" s="15">
        <v>44637.525019270834</v>
      </c>
      <c r="F10" s="18">
        <f t="shared" si="0"/>
        <v>12.4</v>
      </c>
      <c r="G10" s="18">
        <v>0</v>
      </c>
      <c r="H10" s="9">
        <v>12.4</v>
      </c>
      <c r="I10" s="8" t="s">
        <v>124</v>
      </c>
      <c r="J10" s="8" t="s">
        <v>172</v>
      </c>
      <c r="K10" s="9" t="s">
        <v>30</v>
      </c>
      <c r="L10" s="8" t="s">
        <v>3</v>
      </c>
      <c r="M10" s="8" t="s">
        <v>3</v>
      </c>
      <c r="N10" s="9">
        <v>0</v>
      </c>
      <c r="O10" s="9">
        <v>0</v>
      </c>
      <c r="P10" s="9">
        <v>0</v>
      </c>
      <c r="Q10" s="9">
        <v>0</v>
      </c>
      <c r="R10" s="9">
        <v>3</v>
      </c>
      <c r="S10" s="9">
        <v>1</v>
      </c>
      <c r="T10" s="9">
        <v>8.4</v>
      </c>
      <c r="U10" s="16"/>
      <c r="V10" s="16"/>
    </row>
    <row r="11" spans="1:22" x14ac:dyDescent="0.25">
      <c r="A11" s="14" t="s">
        <v>44</v>
      </c>
      <c r="B11" s="8" t="s">
        <v>28</v>
      </c>
      <c r="C11" s="8" t="s">
        <v>174</v>
      </c>
      <c r="D11" s="13">
        <v>321068</v>
      </c>
      <c r="E11" s="15">
        <v>44660.693924687497</v>
      </c>
      <c r="F11" s="18">
        <f t="shared" si="0"/>
        <v>26.2</v>
      </c>
      <c r="G11" s="18">
        <v>9.5</v>
      </c>
      <c r="H11" s="9">
        <v>16.7</v>
      </c>
      <c r="I11" s="8" t="s">
        <v>75</v>
      </c>
      <c r="J11" s="8" t="s">
        <v>172</v>
      </c>
      <c r="K11" s="9" t="s">
        <v>7</v>
      </c>
      <c r="L11" s="8" t="s">
        <v>2</v>
      </c>
      <c r="M11" s="8" t="s">
        <v>3</v>
      </c>
      <c r="N11" s="9">
        <v>6</v>
      </c>
      <c r="O11" s="9">
        <v>0</v>
      </c>
      <c r="P11" s="9">
        <v>6</v>
      </c>
      <c r="Q11" s="9">
        <v>0</v>
      </c>
      <c r="R11" s="9">
        <v>3</v>
      </c>
      <c r="S11" s="9">
        <v>0.7</v>
      </c>
      <c r="T11" s="9">
        <v>1</v>
      </c>
      <c r="U11" s="16"/>
      <c r="V11" s="16"/>
    </row>
    <row r="12" spans="1:22" x14ac:dyDescent="0.25">
      <c r="A12" s="14" t="s">
        <v>44</v>
      </c>
      <c r="B12" s="8" t="s">
        <v>28</v>
      </c>
      <c r="C12" s="8" t="s">
        <v>174</v>
      </c>
      <c r="D12" s="13">
        <v>317301</v>
      </c>
      <c r="E12" s="15">
        <v>44644.730418055551</v>
      </c>
      <c r="F12" s="18">
        <f t="shared" si="0"/>
        <v>16.399999999999999</v>
      </c>
      <c r="G12" s="18">
        <v>0</v>
      </c>
      <c r="H12" s="9">
        <v>16.399999999999999</v>
      </c>
      <c r="I12" s="8" t="s">
        <v>115</v>
      </c>
      <c r="J12" s="8" t="s">
        <v>172</v>
      </c>
      <c r="K12" s="9" t="s">
        <v>164</v>
      </c>
      <c r="L12" s="8" t="s">
        <v>3</v>
      </c>
      <c r="M12" s="8" t="s">
        <v>3</v>
      </c>
      <c r="N12" s="9">
        <v>0</v>
      </c>
      <c r="O12" s="9">
        <v>0</v>
      </c>
      <c r="P12" s="9">
        <v>0</v>
      </c>
      <c r="Q12" s="9">
        <v>0</v>
      </c>
      <c r="R12" s="9">
        <v>3</v>
      </c>
      <c r="S12" s="9">
        <v>1.4</v>
      </c>
      <c r="T12" s="9">
        <v>12</v>
      </c>
      <c r="U12" s="16"/>
      <c r="V12" s="16"/>
    </row>
    <row r="13" spans="1:22" x14ac:dyDescent="0.25">
      <c r="A13" s="14" t="s">
        <v>44</v>
      </c>
      <c r="B13" s="8" t="s">
        <v>28</v>
      </c>
      <c r="C13" s="8" t="s">
        <v>174</v>
      </c>
      <c r="D13" s="13">
        <v>314915</v>
      </c>
      <c r="E13" s="15">
        <v>44637.380642476848</v>
      </c>
      <c r="F13" s="18">
        <f t="shared" si="0"/>
        <v>13.8</v>
      </c>
      <c r="G13" s="18">
        <v>0</v>
      </c>
      <c r="H13" s="9">
        <v>13.8</v>
      </c>
      <c r="I13" s="8" t="s">
        <v>122</v>
      </c>
      <c r="J13" s="8" t="s">
        <v>172</v>
      </c>
      <c r="K13" s="9" t="s">
        <v>21</v>
      </c>
      <c r="L13" s="8" t="s">
        <v>3</v>
      </c>
      <c r="M13" s="8" t="s">
        <v>3</v>
      </c>
      <c r="N13" s="9">
        <v>0</v>
      </c>
      <c r="O13" s="9">
        <v>0</v>
      </c>
      <c r="P13" s="9">
        <v>0</v>
      </c>
      <c r="Q13" s="9">
        <v>0</v>
      </c>
      <c r="R13" s="9">
        <v>3</v>
      </c>
      <c r="S13" s="9">
        <v>0</v>
      </c>
      <c r="T13" s="9">
        <v>10.8</v>
      </c>
      <c r="U13" s="16"/>
      <c r="V13" s="16"/>
    </row>
    <row r="14" spans="1:22" x14ac:dyDescent="0.25">
      <c r="A14" s="14" t="s">
        <v>44</v>
      </c>
      <c r="B14" s="8" t="s">
        <v>28</v>
      </c>
      <c r="C14" s="8" t="s">
        <v>174</v>
      </c>
      <c r="D14" s="13">
        <v>320335</v>
      </c>
      <c r="E14" s="15">
        <v>44657.473245347217</v>
      </c>
      <c r="F14" s="18">
        <f t="shared" si="0"/>
        <v>13.5</v>
      </c>
      <c r="G14" s="18">
        <v>0</v>
      </c>
      <c r="H14" s="9">
        <v>13.5</v>
      </c>
      <c r="I14" s="8" t="s">
        <v>87</v>
      </c>
      <c r="J14" s="8" t="s">
        <v>172</v>
      </c>
      <c r="K14" s="9" t="s">
        <v>159</v>
      </c>
      <c r="L14" s="8" t="s">
        <v>2</v>
      </c>
      <c r="M14" s="8" t="s">
        <v>3</v>
      </c>
      <c r="N14" s="9">
        <v>6</v>
      </c>
      <c r="O14" s="9">
        <v>4</v>
      </c>
      <c r="P14" s="9">
        <v>0</v>
      </c>
      <c r="Q14" s="9">
        <v>0</v>
      </c>
      <c r="R14" s="9">
        <v>0</v>
      </c>
      <c r="S14" s="9">
        <v>0.9</v>
      </c>
      <c r="T14" s="9">
        <v>2.6</v>
      </c>
      <c r="U14" s="16"/>
      <c r="V14" s="16"/>
    </row>
    <row r="15" spans="1:22" x14ac:dyDescent="0.25">
      <c r="A15" s="14" t="s">
        <v>44</v>
      </c>
      <c r="B15" s="8" t="s">
        <v>28</v>
      </c>
      <c r="C15" s="8" t="s">
        <v>174</v>
      </c>
      <c r="D15" s="13">
        <v>315840</v>
      </c>
      <c r="E15" s="15">
        <v>44639.883553240739</v>
      </c>
      <c r="F15" s="18">
        <f t="shared" si="0"/>
        <v>13</v>
      </c>
      <c r="G15" s="18">
        <v>0</v>
      </c>
      <c r="H15" s="9">
        <v>13</v>
      </c>
      <c r="I15" s="8" t="s">
        <v>92</v>
      </c>
      <c r="J15" s="8" t="s">
        <v>172</v>
      </c>
      <c r="K15" s="9" t="s">
        <v>29</v>
      </c>
      <c r="L15" s="8" t="s">
        <v>3</v>
      </c>
      <c r="M15" s="8" t="s">
        <v>3</v>
      </c>
      <c r="N15" s="9">
        <v>0</v>
      </c>
      <c r="O15" s="9">
        <v>0</v>
      </c>
      <c r="P15" s="9">
        <v>0</v>
      </c>
      <c r="Q15" s="9">
        <v>0</v>
      </c>
      <c r="R15" s="9">
        <v>3</v>
      </c>
      <c r="S15" s="9">
        <v>0.8</v>
      </c>
      <c r="T15" s="9">
        <v>9.1999999999999993</v>
      </c>
      <c r="U15" s="16"/>
      <c r="V15" s="16"/>
    </row>
    <row r="16" spans="1:22" x14ac:dyDescent="0.25">
      <c r="A16" s="14" t="s">
        <v>44</v>
      </c>
      <c r="B16" s="8" t="s">
        <v>28</v>
      </c>
      <c r="C16" s="8" t="s">
        <v>174</v>
      </c>
      <c r="D16" s="13">
        <v>319548</v>
      </c>
      <c r="E16" s="15">
        <v>44653.803660092592</v>
      </c>
      <c r="F16" s="18">
        <f t="shared" si="0"/>
        <v>12.4</v>
      </c>
      <c r="G16" s="18">
        <v>0</v>
      </c>
      <c r="H16" s="9">
        <v>12.4</v>
      </c>
      <c r="I16" s="8" t="s">
        <v>60</v>
      </c>
      <c r="J16" s="8" t="s">
        <v>172</v>
      </c>
      <c r="K16" s="9" t="s">
        <v>162</v>
      </c>
      <c r="L16" s="8" t="s">
        <v>3</v>
      </c>
      <c r="M16" s="8" t="s">
        <v>3</v>
      </c>
      <c r="N16" s="9">
        <v>0</v>
      </c>
      <c r="O16" s="9">
        <v>0</v>
      </c>
      <c r="P16" s="9">
        <v>0</v>
      </c>
      <c r="Q16" s="9">
        <v>0</v>
      </c>
      <c r="R16" s="9">
        <v>0</v>
      </c>
      <c r="S16" s="9">
        <v>0.4</v>
      </c>
      <c r="T16" s="9">
        <v>12</v>
      </c>
      <c r="U16" s="16"/>
      <c r="V16" s="16"/>
    </row>
    <row r="17" spans="1:22" x14ac:dyDescent="0.25">
      <c r="A17" s="14" t="s">
        <v>44</v>
      </c>
      <c r="B17" s="8" t="s">
        <v>28</v>
      </c>
      <c r="C17" s="8" t="s">
        <v>174</v>
      </c>
      <c r="D17" s="13">
        <v>313965</v>
      </c>
      <c r="E17" s="15">
        <v>44635.756677708334</v>
      </c>
      <c r="F17" s="18">
        <f t="shared" si="0"/>
        <v>11.6</v>
      </c>
      <c r="G17" s="18">
        <v>0</v>
      </c>
      <c r="H17" s="9">
        <v>11.6</v>
      </c>
      <c r="I17" s="8" t="s">
        <v>107</v>
      </c>
      <c r="J17" s="8" t="s">
        <v>172</v>
      </c>
      <c r="K17" s="9" t="s">
        <v>5</v>
      </c>
      <c r="L17" s="8" t="s">
        <v>3</v>
      </c>
      <c r="M17" s="8" t="s">
        <v>3</v>
      </c>
      <c r="N17" s="9">
        <v>0</v>
      </c>
      <c r="O17" s="9">
        <v>0</v>
      </c>
      <c r="P17" s="9">
        <v>6</v>
      </c>
      <c r="Q17" s="9">
        <v>0</v>
      </c>
      <c r="R17" s="9">
        <v>3</v>
      </c>
      <c r="S17" s="9">
        <v>0</v>
      </c>
      <c r="T17" s="9">
        <v>2.6</v>
      </c>
      <c r="U17" s="16"/>
      <c r="V17" s="16"/>
    </row>
  </sheetData>
  <autoFilter ref="A1:V17"/>
  <sortState ref="A2:U17">
    <sortCondition ref="C2:C17" customList="APROVADO,REPROVADO,DESCLASSIFICADO,AUSENTE"/>
    <sortCondition descending="1" ref="F2:F17"/>
    <sortCondition descending="1" ref="N2:N17"/>
    <sortCondition descending="1" ref="Q2:Q17"/>
    <sortCondition ref="E2:E17"/>
  </sortState>
  <pageMargins left="0.511811024" right="0.511811024" top="0.78740157499999996" bottom="0.78740157499999996" header="0.31496062000000002" footer="0.3149606200000000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7</vt:i4>
      </vt:variant>
    </vt:vector>
  </HeadingPairs>
  <TitlesOfParts>
    <vt:vector size="7" baseType="lpstr">
      <vt:lpstr>RESUMO</vt:lpstr>
      <vt:lpstr>AGENTE DE COMBATE A ENDEMIAS</vt:lpstr>
      <vt:lpstr>AUXILIAR DE SAÚDE BUCAL</vt:lpstr>
      <vt:lpstr>FARMACEUTICO - BIOQUÍMICO</vt:lpstr>
      <vt:lpstr>MÉDICO</vt:lpstr>
      <vt:lpstr>TÉCNICO DE ENFERMAGEM</vt:lpstr>
      <vt:lpstr>TÉC.DE SANEA. EDIFI. QUÍM ELET</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Edutec</dc:creator>
  <cp:lastModifiedBy>HP</cp:lastModifiedBy>
  <cp:lastPrinted>2021-06-16T16:41:25Z</cp:lastPrinted>
  <dcterms:created xsi:type="dcterms:W3CDTF">2021-06-14T12:29:02Z</dcterms:created>
  <dcterms:modified xsi:type="dcterms:W3CDTF">2022-04-27T16:26:22Z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XVersion">
    <vt:lpwstr>19.2.7.0</vt:lpwstr>
  </property>
</Properties>
</file>