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155" tabRatio="665"/>
  </bookViews>
  <sheets>
    <sheet name="RESUMO" sheetId="3" r:id="rId1"/>
    <sheet name="ENFERMAGEM" sheetId="6" r:id="rId2"/>
    <sheet name="TÉCNICO DE ENFERMAGEM" sheetId="1" r:id="rId3"/>
  </sheets>
  <definedNames>
    <definedName name="_xlnm._FilterDatabase" localSheetId="1" hidden="1">ENFERMAGEM!$A$1:$R$7</definedName>
    <definedName name="_xlnm._FilterDatabase" localSheetId="2" hidden="1">'TÉCNICO DE ENFERMAGEM'!$A$1:$Q$11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F2" i="1" s="1"/>
  <c r="D7" i="3" s="1"/>
  <c r="G3" i="6"/>
  <c r="F3" i="6" s="1"/>
  <c r="D6" i="3" s="1"/>
  <c r="G2" i="6"/>
  <c r="F2" i="6"/>
  <c r="B7" i="3" l="1"/>
  <c r="B6" i="3"/>
  <c r="E7" i="3"/>
  <c r="E6" i="3"/>
  <c r="C6" i="3"/>
  <c r="C7" i="3"/>
  <c r="D8" i="3" l="1"/>
  <c r="B8" i="3"/>
  <c r="C8" i="3"/>
  <c r="F7" i="3"/>
  <c r="E8" i="3" s="1"/>
</calcChain>
</file>

<file path=xl/sharedStrings.xml><?xml version="1.0" encoding="utf-8"?>
<sst xmlns="http://schemas.openxmlformats.org/spreadsheetml/2006/main" count="182" uniqueCount="78">
  <si>
    <t>FILIAL</t>
  </si>
  <si>
    <t>IDADE</t>
  </si>
  <si>
    <t>SIM</t>
  </si>
  <si>
    <t>NÃO</t>
  </si>
  <si>
    <t>27</t>
  </si>
  <si>
    <t>29</t>
  </si>
  <si>
    <t>26</t>
  </si>
  <si>
    <t>EDITAL</t>
  </si>
  <si>
    <t>CLASSIFICAÇÃO</t>
  </si>
  <si>
    <t>INSCRIÇÃO</t>
  </si>
  <si>
    <t>DATA E HORA DA INSCRIÇÃO</t>
  </si>
  <si>
    <t>NOME</t>
  </si>
  <si>
    <t>FUNÇÃO PRETENDIDA</t>
  </si>
  <si>
    <t>INDÍGENA</t>
  </si>
  <si>
    <t>PORTADOR DE DEFICIÊNCIA</t>
  </si>
  <si>
    <t>DESCLASSIFICADO</t>
  </si>
  <si>
    <t>25</t>
  </si>
  <si>
    <t>42</t>
  </si>
  <si>
    <t>30</t>
  </si>
  <si>
    <t>ORGANIZAÇÃO SOCIAL DE SAÚDE HOSPITAL E MATERNIDADE THEREZINHA DE JESUS</t>
  </si>
  <si>
    <t>VAGA PRETENDIDA</t>
  </si>
  <si>
    <t>TOTAL</t>
  </si>
  <si>
    <t>33</t>
  </si>
  <si>
    <t>28</t>
  </si>
  <si>
    <t>41</t>
  </si>
  <si>
    <t>TÉCNICO DE ENFERMAGEM</t>
  </si>
  <si>
    <t>31</t>
  </si>
  <si>
    <t>39</t>
  </si>
  <si>
    <t>22</t>
  </si>
  <si>
    <t>48</t>
  </si>
  <si>
    <t>PONTUAÇÃO DOCUMENTAL</t>
  </si>
  <si>
    <t xml:space="preserve">SILVANCLEIA SANTOS COSTA </t>
  </si>
  <si>
    <t>GEMUEL FERREIRA BATISTA</t>
  </si>
  <si>
    <t xml:space="preserve">JOÃO VALDIR MANHUARY </t>
  </si>
  <si>
    <t xml:space="preserve">JOSINALDO WAYTA WAI WAI </t>
  </si>
  <si>
    <t>BENENILDO KIRIXI MUNDURUKU</t>
  </si>
  <si>
    <t>LUCIRENE DA SILVA CARDOSO</t>
  </si>
  <si>
    <t>SILDIANO KURAP MUNDURUKU</t>
  </si>
  <si>
    <t>BEDJAI METUKTIRE</t>
  </si>
  <si>
    <t>LUCINEA OLIVEIRA KARU</t>
  </si>
  <si>
    <t>GESSIRENE TOME AKAY MUNDURUKU</t>
  </si>
  <si>
    <t>01/2022</t>
  </si>
  <si>
    <t>DSEI RIO TAPAJÓS</t>
  </si>
  <si>
    <t>2021-12-22</t>
  </si>
  <si>
    <t>DATA DE FORMAÇÃO DA ÁREA DE INTERESSE</t>
  </si>
  <si>
    <t>CLASSIFICADO</t>
  </si>
  <si>
    <t>01/2023</t>
  </si>
  <si>
    <t>01/2025</t>
  </si>
  <si>
    <t>01/2026</t>
  </si>
  <si>
    <t>01/2027</t>
  </si>
  <si>
    <t>01/2028</t>
  </si>
  <si>
    <t>01/2029</t>
  </si>
  <si>
    <t>1.7. Todas as etapas do processo seletivo possuem caráter eliminatório e classificatório, compreendendo análise curricular, prova de títulos, prova objetiva obrigatória com conteúdo técnico referente ao cargo a ser ocupado com nota mínima de 7.0 (sete) além de entrevista para avaliação do perfil profissional efetuada pela Comissão Examinadora.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</si>
  <si>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01/2022 DSEI Rio Tapajós</t>
    </r>
  </si>
  <si>
    <t>COMISSÃO EXAMINADORA - DSEI RIO TAPAJÓS</t>
  </si>
  <si>
    <t>ADRIANA PATRICIO COELHO</t>
  </si>
  <si>
    <t>ENFERMEIRO</t>
  </si>
  <si>
    <t>2020-01-15</t>
  </si>
  <si>
    <t>KALIANDRA CRISTINA LOBATO DE VASCONCELOS</t>
  </si>
  <si>
    <t>2022-01-04</t>
  </si>
  <si>
    <t xml:space="preserve">JUCIANE PAIGO MUNDURUKU </t>
  </si>
  <si>
    <t>2021-04-30</t>
  </si>
  <si>
    <t>EMÂNOEL DILVANO RODRIGUES HONORATO</t>
  </si>
  <si>
    <t>45</t>
  </si>
  <si>
    <t>2020-01-31</t>
  </si>
  <si>
    <t>RIANNY BEATRIZ SILVA DOS SANTOS</t>
  </si>
  <si>
    <t xml:space="preserve">MARLLAN DA SILVA GOMES </t>
  </si>
  <si>
    <t>2021-12-21</t>
  </si>
  <si>
    <r>
      <t xml:space="preserve">1.2. O processo seletivo deste edital terá como objetivo a seleção de profissionais da área de saúde, </t>
    </r>
    <r>
      <rPr>
        <b/>
        <u/>
        <sz val="11"/>
        <color theme="1"/>
        <rFont val="Calibri"/>
        <family val="2"/>
        <scheme val="minor"/>
      </rPr>
      <t>exclusivamente para Enfermeiros e Técnicos de Enfermagem, limitado para indígenas, que sejam recém formados</t>
    </r>
    <r>
      <rPr>
        <sz val="11"/>
        <color theme="1"/>
        <rFont val="Calibri"/>
        <family val="2"/>
        <scheme val="minor"/>
      </rPr>
      <t>, para contratação imediata, bem como a formação de cadastro de reserva. Os contratos dos colaboradores serão por prazo determinado, em consonância com o Art. 443 da Consolidação das Leis Trabalhistas, bem como em conformidade com os critérios constantes no Termo de Referência, respeitando o princípio da impessoalidade.</t>
    </r>
  </si>
  <si>
    <t>ENFERMAGEM</t>
  </si>
  <si>
    <t>PONTUAÇÃO TOTAL</t>
  </si>
  <si>
    <t>PONTUAÇÃO PARA OS CARGOS DE ENSINO SUPERIOR</t>
  </si>
  <si>
    <t>PONTUAÇÃO POR PÓS-GRADUAÇÃO NA ÁREA DE FORMAÇÃO</t>
  </si>
  <si>
    <t>PONTUAÇÃO POR CURSOS DE APERFEIÇOAMENTO NA FUNÇÃO PRETENDIDA</t>
  </si>
  <si>
    <t>PONTUAÇÃO POR TEMPO DE ESTÁGIO NO CARGO PRETENDIDO</t>
  </si>
  <si>
    <t>AUSENTE</t>
  </si>
  <si>
    <t>PONTUAÇÃO PROVA PESO 2</t>
  </si>
  <si>
    <t>CANDIDATOS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</si>
</sst>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:ss"/>
    <numFmt numFmtId="165" formatCode="dd/mm/yy;@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Tahoma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Border="1" applyAlignment="1"/>
    <xf numFmtId="0" fontId="0" fillId="0" borderId="0" xfId="0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 readingOrder="1"/>
    </xf>
    <xf numFmtId="49" fontId="9" fillId="3" borderId="1" xfId="0" applyNumberFormat="1" applyFont="1" applyFill="1" applyBorder="1" applyAlignment="1">
      <alignment horizontal="left" vertical="center" readingOrder="1"/>
    </xf>
    <xf numFmtId="49" fontId="9" fillId="3" borderId="1" xfId="0" applyNumberFormat="1" applyFont="1" applyFill="1" applyBorder="1" applyAlignment="1">
      <alignment horizontal="center" vertical="center" readingOrder="1"/>
    </xf>
    <xf numFmtId="0" fontId="9" fillId="3" borderId="1" xfId="0" applyNumberFormat="1" applyFont="1" applyFill="1" applyBorder="1" applyAlignment="1">
      <alignment horizontal="center" vertical="center" readingOrder="1"/>
    </xf>
    <xf numFmtId="164" fontId="9" fillId="3" borderId="1" xfId="0" applyNumberFormat="1" applyFont="1" applyFill="1" applyBorder="1" applyAlignment="1">
      <alignment horizontal="center" vertical="center" readingOrder="1"/>
    </xf>
    <xf numFmtId="14" fontId="9" fillId="3" borderId="1" xfId="0" applyNumberFormat="1" applyFont="1" applyFill="1" applyBorder="1" applyAlignment="1">
      <alignment horizontal="center" vertical="center" readingOrder="1"/>
    </xf>
    <xf numFmtId="165" fontId="9" fillId="3" borderId="1" xfId="0" applyNumberFormat="1" applyFont="1" applyFill="1" applyBorder="1" applyAlignment="1">
      <alignment horizontal="center" vertical="center" readingOrder="1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 readingOrder="1"/>
    </xf>
    <xf numFmtId="2" fontId="9" fillId="3" borderId="1" xfId="0" applyNumberFormat="1" applyFont="1" applyFill="1" applyBorder="1" applyAlignment="1">
      <alignment horizontal="center" vertical="center" readingOrder="1"/>
    </xf>
    <xf numFmtId="166" fontId="9" fillId="3" borderId="1" xfId="0" applyNumberFormat="1" applyFont="1" applyFill="1" applyBorder="1" applyAlignment="1">
      <alignment horizontal="center" vertical="center" readingOrder="1"/>
    </xf>
    <xf numFmtId="1" fontId="8" fillId="2" borderId="1" xfId="0" applyNumberFormat="1" applyFont="1" applyFill="1" applyBorder="1" applyAlignment="1">
      <alignment horizontal="center" vertical="center" wrapText="1" readingOrder="1"/>
    </xf>
    <xf numFmtId="1" fontId="9" fillId="3" borderId="1" xfId="0" applyNumberFormat="1" applyFont="1" applyFill="1" applyBorder="1" applyAlignment="1">
      <alignment horizontal="center" vertical="center" readingOrder="1"/>
    </xf>
    <xf numFmtId="1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238124</xdr:colOff>
      <xdr:row>0</xdr:row>
      <xdr:rowOff>0</xdr:rowOff>
    </xdr:from>
    <xdr:to>
      <xdr:col>5</xdr:col>
      <xdr:colOff>504825</xdr:colOff>
      <xdr:row>3</xdr:row>
      <xdr:rowOff>76200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49" y="0"/>
          <a:ext cx="990601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tabSelected="1" zoomScaleNormal="100" workbookViewId="0">
      <selection sqref="A1:F3"/>
    </sheetView>
  </sheetViews>
  <sheetFormatPr defaultColWidth="11.42578125" defaultRowHeight="15" x14ac:dyDescent="0.25"/>
  <cols>
    <col min="1" max="1" width="38.7109375" customWidth="1"/>
    <col min="2" max="2" width="33.140625" customWidth="1"/>
    <col min="3" max="4" width="15" customWidth="1"/>
    <col min="5" max="6" width="10.85546875" customWidth="1"/>
  </cols>
  <sheetData>
    <row r="1" spans="1:6" ht="15.75" x14ac:dyDescent="0.25">
      <c r="A1" s="37" t="s">
        <v>19</v>
      </c>
      <c r="B1" s="44"/>
      <c r="C1" s="44"/>
      <c r="D1" s="38"/>
      <c r="E1" s="36"/>
      <c r="F1" s="36"/>
    </row>
    <row r="2" spans="1:6" ht="15.75" x14ac:dyDescent="0.25">
      <c r="A2" s="35" t="s">
        <v>54</v>
      </c>
      <c r="B2" s="35"/>
      <c r="C2" s="35"/>
      <c r="D2" s="35"/>
      <c r="E2" s="36"/>
      <c r="F2" s="36"/>
    </row>
    <row r="3" spans="1:6" ht="15.75" x14ac:dyDescent="0.25">
      <c r="A3" s="41" t="s">
        <v>53</v>
      </c>
      <c r="B3" s="42"/>
      <c r="C3" s="42"/>
      <c r="D3" s="43"/>
      <c r="E3" s="36"/>
      <c r="F3" s="36"/>
    </row>
    <row r="4" spans="1:6" ht="15.75" x14ac:dyDescent="0.25">
      <c r="A4" s="1"/>
      <c r="B4" s="2"/>
      <c r="C4" s="2"/>
      <c r="D4" s="2"/>
      <c r="E4" s="2"/>
      <c r="F4" s="2"/>
    </row>
    <row r="5" spans="1:6" ht="15.75" x14ac:dyDescent="0.25">
      <c r="A5" s="3" t="s">
        <v>20</v>
      </c>
      <c r="B5" s="3" t="s">
        <v>77</v>
      </c>
      <c r="C5" s="25" t="s">
        <v>45</v>
      </c>
      <c r="D5" s="27" t="s">
        <v>75</v>
      </c>
      <c r="E5" s="37" t="s">
        <v>15</v>
      </c>
      <c r="F5" s="38"/>
    </row>
    <row r="6" spans="1:6" ht="15.75" x14ac:dyDescent="0.25">
      <c r="A6" s="4" t="s">
        <v>69</v>
      </c>
      <c r="B6" s="4">
        <f>COUNTA(ENFERMAGEM!C2:C100)</f>
        <v>6</v>
      </c>
      <c r="C6" s="26">
        <f>COUNTIF(ENFERMAGEM!$C$1:$L$98,"CLASSIFICADO")</f>
        <v>2</v>
      </c>
      <c r="D6" s="26">
        <f>COUNTIF(ENFERMAGEM!$C$1:$L$98,"AUSENTE")</f>
        <v>1</v>
      </c>
      <c r="E6" s="39">
        <f>COUNTIF(ENFERMAGEM!$C$1:$L$98,"DESCLASSIFICADO")</f>
        <v>3</v>
      </c>
      <c r="F6" s="40"/>
    </row>
    <row r="7" spans="1:6" ht="15.75" x14ac:dyDescent="0.25">
      <c r="A7" s="4" t="s">
        <v>25</v>
      </c>
      <c r="B7" s="4">
        <f>COUNTA('TÉCNICO DE ENFERMAGEM'!C2:C100)</f>
        <v>10</v>
      </c>
      <c r="C7" s="26">
        <f>COUNTIF('TÉCNICO DE ENFERMAGEM'!$C$1:$L$69,"CLASSIFICADO")</f>
        <v>1</v>
      </c>
      <c r="D7" s="26">
        <f>COUNTIF('TÉCNICO DE ENFERMAGEM'!$C$1:$L$69,"AUSENTE")</f>
        <v>0</v>
      </c>
      <c r="E7" s="39">
        <f>COUNTIF('TÉCNICO DE ENFERMAGEM'!$C$1:$L$69,"DESCLASSIFICADO")</f>
        <v>9</v>
      </c>
      <c r="F7" s="40">
        <f>COUNTIF('TÉCNICO DE ENFERMAGEM'!$C$1:$L$69,"REPROVADO")</f>
        <v>0</v>
      </c>
    </row>
    <row r="8" spans="1:6" ht="15.75" x14ac:dyDescent="0.25">
      <c r="A8" s="3" t="s">
        <v>21</v>
      </c>
      <c r="B8" s="3">
        <f>SUM(B6:B7)</f>
        <v>16</v>
      </c>
      <c r="C8" s="25">
        <f>SUM(C6:D7)</f>
        <v>4</v>
      </c>
      <c r="D8" s="25">
        <f>SUM(D6:E7)</f>
        <v>13</v>
      </c>
      <c r="E8" s="37">
        <f>SUM(E6:F7)</f>
        <v>12</v>
      </c>
      <c r="F8" s="38"/>
    </row>
    <row r="10" spans="1:6" ht="61.5" customHeight="1" x14ac:dyDescent="0.25">
      <c r="A10" s="34" t="s">
        <v>68</v>
      </c>
      <c r="B10" s="34"/>
      <c r="C10" s="34"/>
      <c r="D10" s="34"/>
      <c r="E10" s="34"/>
      <c r="F10" s="34"/>
    </row>
    <row r="11" spans="1:6" s="6" customFormat="1" ht="44.25" customHeight="1" x14ac:dyDescent="0.25">
      <c r="A11" s="34" t="s">
        <v>52</v>
      </c>
      <c r="B11" s="34"/>
      <c r="C11" s="34"/>
      <c r="D11" s="34"/>
      <c r="E11" s="34"/>
      <c r="F11" s="34"/>
    </row>
    <row r="12" spans="1:6" x14ac:dyDescent="0.25">
      <c r="A12" s="5"/>
      <c r="B12" s="5"/>
      <c r="C12" s="5"/>
      <c r="D12" s="5"/>
      <c r="E12" s="5"/>
      <c r="F12" s="5"/>
    </row>
  </sheetData>
  <mergeCells count="10">
    <mergeCell ref="A11:F11"/>
    <mergeCell ref="A10:F10"/>
    <mergeCell ref="A2:D2"/>
    <mergeCell ref="E1:F3"/>
    <mergeCell ref="E5:F5"/>
    <mergeCell ref="E6:F6"/>
    <mergeCell ref="E7:F7"/>
    <mergeCell ref="E8:F8"/>
    <mergeCell ref="A3:D3"/>
    <mergeCell ref="A1:D1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showGridLines="0" workbookViewId="0">
      <selection activeCell="E10" sqref="E10"/>
    </sheetView>
  </sheetViews>
  <sheetFormatPr defaultColWidth="20.7109375" defaultRowHeight="15" x14ac:dyDescent="0.25"/>
  <cols>
    <col min="1" max="1" width="10.140625" style="16" bestFit="1" customWidth="1"/>
    <col min="2" max="2" width="14.42578125" style="16" bestFit="1" customWidth="1"/>
    <col min="3" max="3" width="15.85546875" style="16" bestFit="1" customWidth="1"/>
    <col min="4" max="4" width="12.7109375" style="16" bestFit="1" customWidth="1"/>
    <col min="5" max="5" width="24.42578125" style="16" bestFit="1" customWidth="1"/>
    <col min="6" max="6" width="12.140625" style="17" customWidth="1"/>
    <col min="7" max="7" width="14.5703125" style="17" customWidth="1"/>
    <col min="8" max="8" width="15" style="17" bestFit="1" customWidth="1"/>
    <col min="9" max="9" width="36.5703125" style="18" bestFit="1" customWidth="1"/>
    <col min="10" max="10" width="19.85546875" style="19" bestFit="1" customWidth="1"/>
    <col min="11" max="11" width="9.7109375" style="16" bestFit="1" customWidth="1"/>
    <col min="12" max="12" width="12.140625" style="16" bestFit="1" customWidth="1"/>
    <col min="13" max="13" width="23.5703125" style="16" bestFit="1" customWidth="1"/>
    <col min="14" max="14" width="22.28515625" style="16" bestFit="1" customWidth="1"/>
    <col min="15" max="15" width="27.85546875" style="16" bestFit="1" customWidth="1"/>
    <col min="16" max="16" width="29.42578125" style="16" bestFit="1" customWidth="1"/>
    <col min="17" max="18" width="26.5703125" style="16" bestFit="1" customWidth="1"/>
    <col min="19" max="16384" width="20.7109375" style="16"/>
  </cols>
  <sheetData>
    <row r="1" spans="1:19" s="14" customFormat="1" ht="33.75" x14ac:dyDescent="0.25">
      <c r="A1" s="7" t="s">
        <v>7</v>
      </c>
      <c r="B1" s="7" t="s">
        <v>0</v>
      </c>
      <c r="C1" s="7" t="s">
        <v>8</v>
      </c>
      <c r="D1" s="7" t="s">
        <v>9</v>
      </c>
      <c r="E1" s="7" t="s">
        <v>10</v>
      </c>
      <c r="F1" s="28" t="s">
        <v>70</v>
      </c>
      <c r="G1" s="28" t="s">
        <v>76</v>
      </c>
      <c r="H1" s="7" t="s">
        <v>30</v>
      </c>
      <c r="I1" s="7" t="s">
        <v>11</v>
      </c>
      <c r="J1" s="7" t="s">
        <v>12</v>
      </c>
      <c r="K1" s="7" t="s">
        <v>1</v>
      </c>
      <c r="L1" s="7" t="s">
        <v>13</v>
      </c>
      <c r="M1" s="7" t="s">
        <v>14</v>
      </c>
      <c r="N1" s="7" t="s">
        <v>44</v>
      </c>
      <c r="O1" s="7" t="s">
        <v>71</v>
      </c>
      <c r="P1" s="7" t="s">
        <v>72</v>
      </c>
      <c r="Q1" s="7" t="s">
        <v>73</v>
      </c>
      <c r="R1" s="7" t="s">
        <v>74</v>
      </c>
    </row>
    <row r="2" spans="1:19" x14ac:dyDescent="0.25">
      <c r="A2" s="9" t="s">
        <v>48</v>
      </c>
      <c r="B2" s="9" t="s">
        <v>42</v>
      </c>
      <c r="C2" s="9" t="s">
        <v>45</v>
      </c>
      <c r="D2" s="10">
        <v>325193</v>
      </c>
      <c r="E2" s="11">
        <v>44683.825718784719</v>
      </c>
      <c r="F2" s="29">
        <f>G2+H2</f>
        <v>21</v>
      </c>
      <c r="G2" s="29">
        <f>2*9</f>
        <v>18</v>
      </c>
      <c r="H2" s="10">
        <v>3</v>
      </c>
      <c r="I2" s="8" t="s">
        <v>60</v>
      </c>
      <c r="J2" s="8" t="s">
        <v>56</v>
      </c>
      <c r="K2" s="9" t="s">
        <v>16</v>
      </c>
      <c r="L2" s="9" t="s">
        <v>2</v>
      </c>
      <c r="M2" s="9" t="s">
        <v>3</v>
      </c>
      <c r="N2" s="13" t="s">
        <v>61</v>
      </c>
      <c r="O2" s="10">
        <v>3</v>
      </c>
      <c r="P2" s="10">
        <v>0</v>
      </c>
      <c r="Q2" s="10">
        <v>0</v>
      </c>
      <c r="R2" s="10">
        <v>0</v>
      </c>
      <c r="S2" s="15"/>
    </row>
    <row r="3" spans="1:19" x14ac:dyDescent="0.25">
      <c r="A3" s="9" t="s">
        <v>50</v>
      </c>
      <c r="B3" s="9" t="s">
        <v>42</v>
      </c>
      <c r="C3" s="9" t="s">
        <v>45</v>
      </c>
      <c r="D3" s="10">
        <v>326214</v>
      </c>
      <c r="E3" s="11">
        <v>44688.711021817129</v>
      </c>
      <c r="F3" s="29">
        <f>G3+H3</f>
        <v>18.8</v>
      </c>
      <c r="G3" s="29">
        <f>2*7</f>
        <v>14</v>
      </c>
      <c r="H3" s="10">
        <v>4.8</v>
      </c>
      <c r="I3" s="8" t="s">
        <v>65</v>
      </c>
      <c r="J3" s="8" t="s">
        <v>56</v>
      </c>
      <c r="K3" s="9" t="s">
        <v>28</v>
      </c>
      <c r="L3" s="9" t="s">
        <v>2</v>
      </c>
      <c r="M3" s="9" t="s">
        <v>3</v>
      </c>
      <c r="N3" s="13" t="s">
        <v>43</v>
      </c>
      <c r="O3" s="10">
        <v>3</v>
      </c>
      <c r="P3" s="10">
        <v>0.2</v>
      </c>
      <c r="Q3" s="10">
        <v>1</v>
      </c>
      <c r="R3" s="10">
        <v>0.6</v>
      </c>
      <c r="S3" s="15"/>
    </row>
    <row r="4" spans="1:19" x14ac:dyDescent="0.25">
      <c r="A4" s="9" t="s">
        <v>47</v>
      </c>
      <c r="B4" s="9" t="s">
        <v>42</v>
      </c>
      <c r="C4" s="9" t="s">
        <v>75</v>
      </c>
      <c r="D4" s="10">
        <v>326246</v>
      </c>
      <c r="E4" s="11">
        <v>44689.606210902777</v>
      </c>
      <c r="F4" s="29"/>
      <c r="G4" s="29"/>
      <c r="H4" s="10">
        <v>4.8</v>
      </c>
      <c r="I4" s="8" t="s">
        <v>58</v>
      </c>
      <c r="J4" s="8" t="s">
        <v>56</v>
      </c>
      <c r="K4" s="9" t="s">
        <v>5</v>
      </c>
      <c r="L4" s="9" t="s">
        <v>2</v>
      </c>
      <c r="M4" s="9" t="s">
        <v>3</v>
      </c>
      <c r="N4" s="13" t="s">
        <v>59</v>
      </c>
      <c r="O4" s="10">
        <v>3</v>
      </c>
      <c r="P4" s="10">
        <v>0</v>
      </c>
      <c r="Q4" s="10">
        <v>0.6</v>
      </c>
      <c r="R4" s="10">
        <v>1.2</v>
      </c>
      <c r="S4" s="15"/>
    </row>
    <row r="5" spans="1:19" x14ac:dyDescent="0.25">
      <c r="A5" s="9" t="s">
        <v>49</v>
      </c>
      <c r="B5" s="9" t="s">
        <v>42</v>
      </c>
      <c r="C5" s="9" t="s">
        <v>15</v>
      </c>
      <c r="D5" s="10">
        <v>325205</v>
      </c>
      <c r="E5" s="11">
        <v>44683.93042600694</v>
      </c>
      <c r="F5" s="29"/>
      <c r="G5" s="29"/>
      <c r="H5" s="10">
        <v>7.6</v>
      </c>
      <c r="I5" s="8" t="s">
        <v>62</v>
      </c>
      <c r="J5" s="8" t="s">
        <v>56</v>
      </c>
      <c r="K5" s="9" t="s">
        <v>63</v>
      </c>
      <c r="L5" s="9" t="s">
        <v>2</v>
      </c>
      <c r="M5" s="9" t="s">
        <v>3</v>
      </c>
      <c r="N5" s="13" t="s">
        <v>64</v>
      </c>
      <c r="O5" s="10">
        <v>3</v>
      </c>
      <c r="P5" s="10">
        <v>0.6</v>
      </c>
      <c r="Q5" s="10">
        <v>1</v>
      </c>
      <c r="R5" s="10">
        <v>3</v>
      </c>
      <c r="S5" s="15"/>
    </row>
    <row r="6" spans="1:19" x14ac:dyDescent="0.25">
      <c r="A6" s="9" t="s">
        <v>51</v>
      </c>
      <c r="B6" s="9" t="s">
        <v>42</v>
      </c>
      <c r="C6" s="9" t="s">
        <v>15</v>
      </c>
      <c r="D6" s="10">
        <v>326256</v>
      </c>
      <c r="E6" s="11">
        <v>44689.674369953704</v>
      </c>
      <c r="F6" s="29"/>
      <c r="G6" s="29"/>
      <c r="H6" s="10">
        <v>3.4</v>
      </c>
      <c r="I6" s="8" t="s">
        <v>66</v>
      </c>
      <c r="J6" s="8" t="s">
        <v>56</v>
      </c>
      <c r="K6" s="9" t="s">
        <v>5</v>
      </c>
      <c r="L6" s="9" t="s">
        <v>3</v>
      </c>
      <c r="M6" s="9" t="s">
        <v>3</v>
      </c>
      <c r="N6" s="13" t="s">
        <v>67</v>
      </c>
      <c r="O6" s="10">
        <v>3</v>
      </c>
      <c r="P6" s="10">
        <v>0.4</v>
      </c>
      <c r="Q6" s="10">
        <v>0</v>
      </c>
      <c r="R6" s="10">
        <v>0</v>
      </c>
      <c r="S6" s="15"/>
    </row>
    <row r="7" spans="1:19" x14ac:dyDescent="0.25">
      <c r="A7" s="9" t="s">
        <v>46</v>
      </c>
      <c r="B7" s="9" t="s">
        <v>42</v>
      </c>
      <c r="C7" s="9" t="s">
        <v>15</v>
      </c>
      <c r="D7" s="10">
        <v>325068</v>
      </c>
      <c r="E7" s="11">
        <v>44683.619887002314</v>
      </c>
      <c r="F7" s="29"/>
      <c r="G7" s="29"/>
      <c r="H7" s="10">
        <v>3.2</v>
      </c>
      <c r="I7" s="8" t="s">
        <v>55</v>
      </c>
      <c r="J7" s="8" t="s">
        <v>56</v>
      </c>
      <c r="K7" s="9" t="s">
        <v>22</v>
      </c>
      <c r="L7" s="9" t="s">
        <v>3</v>
      </c>
      <c r="M7" s="9" t="s">
        <v>3</v>
      </c>
      <c r="N7" s="13" t="s">
        <v>57</v>
      </c>
      <c r="O7" s="10">
        <v>3</v>
      </c>
      <c r="P7" s="10">
        <v>0</v>
      </c>
      <c r="Q7" s="10">
        <v>0.2</v>
      </c>
      <c r="R7" s="10">
        <v>0</v>
      </c>
      <c r="S7" s="15"/>
    </row>
    <row r="8" spans="1:19" x14ac:dyDescent="0.25">
      <c r="A8" s="19"/>
      <c r="S8" s="15"/>
    </row>
  </sheetData>
  <autoFilter ref="A1:R7"/>
  <sortState ref="A2:S8">
    <sortCondition ref="C2:C8"/>
    <sortCondition descending="1" ref="F2:F8"/>
  </sortState>
  <pageMargins left="0.25" right="0.25" top="0.75" bottom="0.75" header="0.3" footer="0.3"/>
  <pageSetup paperSize="9" scale="40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12"/>
  <sheetViews>
    <sheetView showGridLines="0" zoomScaleNormal="100" workbookViewId="0">
      <selection activeCell="D13" sqref="D13"/>
    </sheetView>
  </sheetViews>
  <sheetFormatPr defaultColWidth="20.7109375" defaultRowHeight="15" x14ac:dyDescent="0.25"/>
  <cols>
    <col min="1" max="1" width="10.140625" style="22" bestFit="1" customWidth="1"/>
    <col min="2" max="2" width="14.42578125" style="21" bestFit="1" customWidth="1"/>
    <col min="3" max="3" width="15.85546875" style="21" bestFit="1" customWidth="1"/>
    <col min="4" max="4" width="12.7109375" style="21" bestFit="1" customWidth="1"/>
    <col min="5" max="5" width="24.42578125" style="21" bestFit="1" customWidth="1"/>
    <col min="6" max="6" width="12.140625" style="33" customWidth="1"/>
    <col min="7" max="7" width="14.42578125" style="33" customWidth="1"/>
    <col min="8" max="8" width="15" style="20" bestFit="1" customWidth="1"/>
    <col min="9" max="9" width="27.42578125" style="23" bestFit="1" customWidth="1"/>
    <col min="10" max="10" width="20.140625" style="24" bestFit="1" customWidth="1"/>
    <col min="11" max="11" width="9.7109375" style="21" bestFit="1" customWidth="1"/>
    <col min="12" max="12" width="12.140625" style="21" bestFit="1" customWidth="1"/>
    <col min="13" max="13" width="23.5703125" style="21" bestFit="1" customWidth="1"/>
    <col min="14" max="14" width="28.28515625" style="21" bestFit="1" customWidth="1"/>
    <col min="15" max="15" width="36.7109375" style="21" bestFit="1" customWidth="1"/>
    <col min="16" max="16" width="35.42578125" style="21" bestFit="1" customWidth="1"/>
    <col min="17" max="17" width="26.5703125" style="21" bestFit="1" customWidth="1"/>
    <col min="18" max="18" width="20.7109375" style="20"/>
    <col min="19" max="16384" width="20.7109375" style="21"/>
  </cols>
  <sheetData>
    <row r="1" spans="1:17" s="14" customFormat="1" ht="22.5" x14ac:dyDescent="0.25">
      <c r="A1" s="7" t="s">
        <v>7</v>
      </c>
      <c r="B1" s="7" t="s">
        <v>0</v>
      </c>
      <c r="C1" s="7" t="s">
        <v>8</v>
      </c>
      <c r="D1" s="7" t="s">
        <v>9</v>
      </c>
      <c r="E1" s="7" t="s">
        <v>10</v>
      </c>
      <c r="F1" s="31" t="s">
        <v>70</v>
      </c>
      <c r="G1" s="28" t="s">
        <v>76</v>
      </c>
      <c r="H1" s="7" t="s">
        <v>30</v>
      </c>
      <c r="I1" s="7" t="s">
        <v>11</v>
      </c>
      <c r="J1" s="7" t="s">
        <v>12</v>
      </c>
      <c r="K1" s="7" t="s">
        <v>1</v>
      </c>
      <c r="L1" s="7" t="s">
        <v>13</v>
      </c>
      <c r="M1" s="7" t="s">
        <v>14</v>
      </c>
      <c r="N1" s="7" t="s">
        <v>44</v>
      </c>
      <c r="O1" s="7" t="s">
        <v>71</v>
      </c>
      <c r="P1" s="7" t="s">
        <v>73</v>
      </c>
      <c r="Q1" s="7" t="s">
        <v>74</v>
      </c>
    </row>
    <row r="2" spans="1:17" x14ac:dyDescent="0.25">
      <c r="A2" s="9" t="s">
        <v>41</v>
      </c>
      <c r="B2" s="9" t="s">
        <v>42</v>
      </c>
      <c r="C2" s="10" t="s">
        <v>45</v>
      </c>
      <c r="D2" s="10">
        <v>325761</v>
      </c>
      <c r="E2" s="11">
        <v>44685.675290162035</v>
      </c>
      <c r="F2" s="30">
        <f>G2+H2</f>
        <v>15</v>
      </c>
      <c r="G2" s="30">
        <f>2*6</f>
        <v>12</v>
      </c>
      <c r="H2" s="30">
        <v>3</v>
      </c>
      <c r="I2" s="8" t="s">
        <v>38</v>
      </c>
      <c r="J2" s="8" t="s">
        <v>25</v>
      </c>
      <c r="K2" s="9" t="s">
        <v>23</v>
      </c>
      <c r="L2" s="9" t="s">
        <v>2</v>
      </c>
      <c r="M2" s="9" t="s">
        <v>3</v>
      </c>
      <c r="N2" s="12">
        <v>44552</v>
      </c>
      <c r="O2" s="10">
        <v>3</v>
      </c>
      <c r="P2" s="10">
        <v>0</v>
      </c>
      <c r="Q2" s="10">
        <v>0</v>
      </c>
    </row>
    <row r="3" spans="1:17" x14ac:dyDescent="0.25">
      <c r="A3" s="9" t="s">
        <v>41</v>
      </c>
      <c r="B3" s="9" t="s">
        <v>42</v>
      </c>
      <c r="C3" s="10" t="s">
        <v>15</v>
      </c>
      <c r="D3" s="10">
        <v>325545</v>
      </c>
      <c r="E3" s="11">
        <v>44685.411722349534</v>
      </c>
      <c r="F3" s="32"/>
      <c r="G3" s="32"/>
      <c r="H3" s="10">
        <v>4.8</v>
      </c>
      <c r="I3" s="8" t="s">
        <v>37</v>
      </c>
      <c r="J3" s="8" t="s">
        <v>25</v>
      </c>
      <c r="K3" s="9" t="s">
        <v>6</v>
      </c>
      <c r="L3" s="9" t="s">
        <v>2</v>
      </c>
      <c r="M3" s="9" t="s">
        <v>3</v>
      </c>
      <c r="N3" s="12">
        <v>43755</v>
      </c>
      <c r="O3" s="10">
        <v>3</v>
      </c>
      <c r="P3" s="10">
        <v>0</v>
      </c>
      <c r="Q3" s="10">
        <v>1.8</v>
      </c>
    </row>
    <row r="4" spans="1:17" x14ac:dyDescent="0.25">
      <c r="A4" s="9" t="s">
        <v>41</v>
      </c>
      <c r="B4" s="9" t="s">
        <v>42</v>
      </c>
      <c r="C4" s="10" t="s">
        <v>15</v>
      </c>
      <c r="D4" s="10">
        <v>325078</v>
      </c>
      <c r="E4" s="11">
        <v>44683.630469351847</v>
      </c>
      <c r="F4" s="32"/>
      <c r="G4" s="32"/>
      <c r="H4" s="10">
        <v>5.4</v>
      </c>
      <c r="I4" s="8" t="s">
        <v>34</v>
      </c>
      <c r="J4" s="8" t="s">
        <v>25</v>
      </c>
      <c r="K4" s="9" t="s">
        <v>4</v>
      </c>
      <c r="L4" s="9" t="s">
        <v>2</v>
      </c>
      <c r="M4" s="9" t="s">
        <v>3</v>
      </c>
      <c r="N4" s="12">
        <v>44377</v>
      </c>
      <c r="O4" s="10">
        <v>3</v>
      </c>
      <c r="P4" s="10">
        <v>2.4</v>
      </c>
      <c r="Q4" s="10">
        <v>0</v>
      </c>
    </row>
    <row r="5" spans="1:17" x14ac:dyDescent="0.25">
      <c r="A5" s="9" t="s">
        <v>41</v>
      </c>
      <c r="B5" s="9" t="s">
        <v>42</v>
      </c>
      <c r="C5" s="10" t="s">
        <v>15</v>
      </c>
      <c r="D5" s="10">
        <v>326078</v>
      </c>
      <c r="E5" s="11">
        <v>44686.76555733796</v>
      </c>
      <c r="F5" s="32"/>
      <c r="G5" s="32"/>
      <c r="H5" s="30">
        <v>3</v>
      </c>
      <c r="I5" s="8" t="s">
        <v>40</v>
      </c>
      <c r="J5" s="8" t="s">
        <v>25</v>
      </c>
      <c r="K5" s="9" t="s">
        <v>4</v>
      </c>
      <c r="L5" s="9" t="s">
        <v>2</v>
      </c>
      <c r="M5" s="9" t="s">
        <v>3</v>
      </c>
      <c r="N5" s="12">
        <v>43707</v>
      </c>
      <c r="O5" s="10">
        <v>3</v>
      </c>
      <c r="P5" s="10">
        <v>0</v>
      </c>
      <c r="Q5" s="10">
        <v>0</v>
      </c>
    </row>
    <row r="6" spans="1:17" x14ac:dyDescent="0.25">
      <c r="A6" s="9" t="s">
        <v>41</v>
      </c>
      <c r="B6" s="9" t="s">
        <v>42</v>
      </c>
      <c r="C6" s="10" t="s">
        <v>15</v>
      </c>
      <c r="D6" s="10">
        <v>325126</v>
      </c>
      <c r="E6" s="11">
        <v>44683.670995763889</v>
      </c>
      <c r="F6" s="32"/>
      <c r="G6" s="32"/>
      <c r="H6" s="30">
        <v>5</v>
      </c>
      <c r="I6" s="8" t="s">
        <v>35</v>
      </c>
      <c r="J6" s="8" t="s">
        <v>25</v>
      </c>
      <c r="K6" s="9" t="s">
        <v>18</v>
      </c>
      <c r="L6" s="9" t="s">
        <v>2</v>
      </c>
      <c r="M6" s="9" t="s">
        <v>3</v>
      </c>
      <c r="N6" s="12">
        <v>43666</v>
      </c>
      <c r="O6" s="10">
        <v>3</v>
      </c>
      <c r="P6" s="10">
        <v>0.2</v>
      </c>
      <c r="Q6" s="10">
        <v>1.8</v>
      </c>
    </row>
    <row r="7" spans="1:17" x14ac:dyDescent="0.25">
      <c r="A7" s="9" t="s">
        <v>41</v>
      </c>
      <c r="B7" s="9" t="s">
        <v>42</v>
      </c>
      <c r="C7" s="10" t="s">
        <v>15</v>
      </c>
      <c r="D7" s="10">
        <v>324783</v>
      </c>
      <c r="E7" s="11">
        <v>44681.945109421293</v>
      </c>
      <c r="F7" s="32"/>
      <c r="G7" s="32"/>
      <c r="H7" s="10">
        <v>4.4000000000000004</v>
      </c>
      <c r="I7" s="8" t="s">
        <v>32</v>
      </c>
      <c r="J7" s="8" t="s">
        <v>25</v>
      </c>
      <c r="K7" s="9" t="s">
        <v>26</v>
      </c>
      <c r="L7" s="9" t="s">
        <v>2</v>
      </c>
      <c r="M7" s="9" t="s">
        <v>3</v>
      </c>
      <c r="N7" s="12">
        <v>42193</v>
      </c>
      <c r="O7" s="10">
        <v>3</v>
      </c>
      <c r="P7" s="10">
        <v>1.4</v>
      </c>
      <c r="Q7" s="10">
        <v>0</v>
      </c>
    </row>
    <row r="8" spans="1:17" x14ac:dyDescent="0.25">
      <c r="A8" s="9" t="s">
        <v>41</v>
      </c>
      <c r="B8" s="9" t="s">
        <v>42</v>
      </c>
      <c r="C8" s="10" t="s">
        <v>15</v>
      </c>
      <c r="D8" s="10">
        <v>325195</v>
      </c>
      <c r="E8" s="11">
        <v>44683.858163391204</v>
      </c>
      <c r="F8" s="32"/>
      <c r="G8" s="32"/>
      <c r="H8" s="10">
        <v>3.6</v>
      </c>
      <c r="I8" s="8" t="s">
        <v>36</v>
      </c>
      <c r="J8" s="8" t="s">
        <v>25</v>
      </c>
      <c r="K8" s="9" t="s">
        <v>27</v>
      </c>
      <c r="L8" s="9" t="s">
        <v>2</v>
      </c>
      <c r="M8" s="9" t="s">
        <v>3</v>
      </c>
      <c r="N8" s="12">
        <v>43605</v>
      </c>
      <c r="O8" s="10">
        <v>3</v>
      </c>
      <c r="P8" s="10">
        <v>0.6</v>
      </c>
      <c r="Q8" s="10">
        <v>0</v>
      </c>
    </row>
    <row r="9" spans="1:17" x14ac:dyDescent="0.25">
      <c r="A9" s="9" t="s">
        <v>41</v>
      </c>
      <c r="B9" s="9" t="s">
        <v>42</v>
      </c>
      <c r="C9" s="10" t="s">
        <v>15</v>
      </c>
      <c r="D9" s="10">
        <v>324729</v>
      </c>
      <c r="E9" s="11">
        <v>44680.793040787037</v>
      </c>
      <c r="F9" s="32"/>
      <c r="G9" s="32"/>
      <c r="H9" s="10">
        <v>1.7</v>
      </c>
      <c r="I9" s="8" t="s">
        <v>31</v>
      </c>
      <c r="J9" s="8" t="s">
        <v>25</v>
      </c>
      <c r="K9" s="9" t="s">
        <v>24</v>
      </c>
      <c r="L9" s="9" t="s">
        <v>3</v>
      </c>
      <c r="M9" s="9" t="s">
        <v>3</v>
      </c>
      <c r="N9" s="12">
        <v>37363</v>
      </c>
      <c r="O9" s="10">
        <v>0</v>
      </c>
      <c r="P9" s="10">
        <v>1.4</v>
      </c>
      <c r="Q9" s="10">
        <v>0.3</v>
      </c>
    </row>
    <row r="10" spans="1:17" x14ac:dyDescent="0.25">
      <c r="A10" s="9" t="s">
        <v>41</v>
      </c>
      <c r="B10" s="9" t="s">
        <v>42</v>
      </c>
      <c r="C10" s="10" t="s">
        <v>15</v>
      </c>
      <c r="D10" s="10">
        <v>325935</v>
      </c>
      <c r="E10" s="11">
        <v>44686.430449155094</v>
      </c>
      <c r="F10" s="32"/>
      <c r="G10" s="32"/>
      <c r="H10" s="30">
        <v>3</v>
      </c>
      <c r="I10" s="8" t="s">
        <v>39</v>
      </c>
      <c r="J10" s="8" t="s">
        <v>25</v>
      </c>
      <c r="K10" s="9" t="s">
        <v>17</v>
      </c>
      <c r="L10" s="9" t="s">
        <v>2</v>
      </c>
      <c r="M10" s="9" t="s">
        <v>3</v>
      </c>
      <c r="N10" s="12">
        <v>42190</v>
      </c>
      <c r="O10" s="10">
        <v>3</v>
      </c>
      <c r="P10" s="10">
        <v>0</v>
      </c>
      <c r="Q10" s="10">
        <v>0</v>
      </c>
    </row>
    <row r="11" spans="1:17" x14ac:dyDescent="0.25">
      <c r="A11" s="9" t="s">
        <v>41</v>
      </c>
      <c r="B11" s="9" t="s">
        <v>42</v>
      </c>
      <c r="C11" s="10" t="s">
        <v>15</v>
      </c>
      <c r="D11" s="10">
        <v>324870</v>
      </c>
      <c r="E11" s="11">
        <v>44682.847319988425</v>
      </c>
      <c r="F11" s="32"/>
      <c r="G11" s="32"/>
      <c r="H11" s="10">
        <v>3.7</v>
      </c>
      <c r="I11" s="8" t="s">
        <v>33</v>
      </c>
      <c r="J11" s="8" t="s">
        <v>25</v>
      </c>
      <c r="K11" s="9" t="s">
        <v>29</v>
      </c>
      <c r="L11" s="9" t="s">
        <v>2</v>
      </c>
      <c r="M11" s="9" t="s">
        <v>3</v>
      </c>
      <c r="N11" s="12">
        <v>38331</v>
      </c>
      <c r="O11" s="10">
        <v>0</v>
      </c>
      <c r="P11" s="10">
        <v>0.7</v>
      </c>
      <c r="Q11" s="10">
        <v>3</v>
      </c>
    </row>
    <row r="12" spans="1:17" x14ac:dyDescent="0.25">
      <c r="A12" s="19"/>
    </row>
  </sheetData>
  <autoFilter ref="A1:Q11"/>
  <sortState ref="A2:R11">
    <sortCondition ref="C2:C11"/>
    <sortCondition descending="1" ref="F2:F11"/>
    <sortCondition ref="K2:K11"/>
  </sortState>
  <phoneticPr fontId="3" type="noConversion"/>
  <conditionalFormatting sqref="I2:I10">
    <cfRule type="duplicateValues" dxfId="0" priority="4"/>
  </conditionalFormatting>
  <pageMargins left="0.25" right="0.25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ENFERMAGEM</vt:lpstr>
      <vt:lpstr>TÉCNICO DE ENFERMAGEM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Edutec</cp:lastModifiedBy>
  <cp:lastPrinted>2022-05-19T17:15:22Z</cp:lastPrinted>
  <dcterms:created xsi:type="dcterms:W3CDTF">2021-06-14T12:29:02Z</dcterms:created>
  <dcterms:modified xsi:type="dcterms:W3CDTF">2022-05-20T19:41:55Z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