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\\COORD-HMTJ\oss hmtj\1 - RH\03 - EDITAIS\Fdital 01-2023\"/>
    </mc:Choice>
  </mc:AlternateContent>
  <xr:revisionPtr revIDLastSave="0" documentId="13_ncr:1_{AC113296-F400-4723-B57E-9BAAC06C34F5}" xr6:coauthVersionLast="47" xr6:coauthVersionMax="47" xr10:uidLastSave="{00000000-0000-0000-0000-000000000000}"/>
  <bookViews>
    <workbookView xWindow="-120" yWindow="-120" windowWidth="20730" windowHeight="11160" tabRatio="839" xr2:uid="{00000000-000D-0000-FFFF-FFFF00000000}"/>
  </bookViews>
  <sheets>
    <sheet name="RESUMO" sheetId="3" r:id="rId1"/>
    <sheet name="APOIADOR TEC. DE A. À SAÚDE" sheetId="4" r:id="rId2"/>
    <sheet name="ENFERMEIRO" sheetId="16" r:id="rId3"/>
    <sheet name="ENGENHEIRO CIVIL-SANITARISTA" sheetId="17" r:id="rId4"/>
    <sheet name="GEÓLOGO" sheetId="18" r:id="rId5"/>
    <sheet name="TÉC. DE SAN. EDI. QUIM. ELETRO." sheetId="19" r:id="rId6"/>
  </sheets>
  <definedNames>
    <definedName name="_xlnm._FilterDatabase" localSheetId="1" hidden="1">'APOIADOR TEC. DE A. À SAÚDE'!$A$1:$T$18</definedName>
    <definedName name="_xlnm._FilterDatabase" localSheetId="2" hidden="1">ENFERMEIRO!$A$1:$T$141</definedName>
    <definedName name="_xlnm._FilterDatabase" localSheetId="3" hidden="1">'ENGENHEIRO CIVIL-SANITARISTA'!$A$1:$T$1</definedName>
    <definedName name="_xlnm._FilterDatabase" localSheetId="4" hidden="1">GEÓLOGO!$A$1:$T$1</definedName>
    <definedName name="_xlnm._FilterDatabase" localSheetId="5" hidden="1">'TÉC. DE SAN. EDI. QUIM. ELETRO.'!$A$1:$T$1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3" l="1"/>
  <c r="F10" i="3"/>
  <c r="F9" i="3"/>
  <c r="F8" i="3"/>
  <c r="F7" i="3"/>
  <c r="F6" i="3"/>
  <c r="E10" i="3"/>
  <c r="E9" i="3"/>
  <c r="E8" i="3"/>
  <c r="E6" i="3"/>
  <c r="D10" i="3"/>
  <c r="D9" i="3"/>
  <c r="D8" i="3"/>
  <c r="D7" i="3"/>
  <c r="D6" i="3"/>
  <c r="C10" i="3"/>
  <c r="C9" i="3"/>
  <c r="C8" i="3"/>
  <c r="C7" i="3"/>
  <c r="C6" i="3"/>
  <c r="E11" i="3" l="1"/>
  <c r="F12" i="4"/>
  <c r="F5" i="4"/>
  <c r="F14" i="4"/>
  <c r="F6" i="4"/>
  <c r="F16" i="4"/>
  <c r="F7" i="4"/>
  <c r="F10" i="4"/>
  <c r="F8" i="4"/>
  <c r="F3" i="18"/>
  <c r="F9" i="19"/>
  <c r="F2" i="19"/>
  <c r="F4" i="19"/>
  <c r="F14" i="19"/>
  <c r="F13" i="19"/>
  <c r="F15" i="19"/>
  <c r="H4" i="17"/>
  <c r="F4" i="17" s="1"/>
  <c r="H20" i="17"/>
  <c r="F20" i="17" s="1"/>
  <c r="B7" i="3"/>
  <c r="B6" i="3"/>
  <c r="H16" i="19"/>
  <c r="F16" i="19" s="1"/>
  <c r="H15" i="19"/>
  <c r="H5" i="19"/>
  <c r="F5" i="19" s="1"/>
  <c r="H13" i="19"/>
  <c r="H14" i="19"/>
  <c r="H12" i="19"/>
  <c r="F12" i="19" s="1"/>
  <c r="H3" i="19"/>
  <c r="F3" i="19" s="1"/>
  <c r="H11" i="19"/>
  <c r="F11" i="19" s="1"/>
  <c r="H10" i="19"/>
  <c r="F10" i="19" s="1"/>
  <c r="H4" i="19"/>
  <c r="H8" i="19"/>
  <c r="F8" i="19" s="1"/>
  <c r="H2" i="19"/>
  <c r="H9" i="19"/>
  <c r="H6" i="19"/>
  <c r="F6" i="19" s="1"/>
  <c r="H7" i="19"/>
  <c r="F7" i="19" s="1"/>
  <c r="H5" i="18"/>
  <c r="F5" i="18" s="1"/>
  <c r="H11" i="18"/>
  <c r="F11" i="18" s="1"/>
  <c r="H3" i="18"/>
  <c r="H10" i="18"/>
  <c r="F10" i="18" s="1"/>
  <c r="H9" i="18"/>
  <c r="F9" i="18" s="1"/>
  <c r="H8" i="18"/>
  <c r="F8" i="18" s="1"/>
  <c r="H7" i="18"/>
  <c r="F7" i="18" s="1"/>
  <c r="H6" i="18"/>
  <c r="F6" i="18" s="1"/>
  <c r="H4" i="18"/>
  <c r="F4" i="18" s="1"/>
  <c r="H2" i="18"/>
  <c r="F2" i="18" s="1"/>
  <c r="H37" i="17"/>
  <c r="F37" i="17" s="1"/>
  <c r="H36" i="17"/>
  <c r="F36" i="17" s="1"/>
  <c r="H35" i="17"/>
  <c r="F35" i="17" s="1"/>
  <c r="H34" i="17"/>
  <c r="F34" i="17" s="1"/>
  <c r="H33" i="17"/>
  <c r="F33" i="17" s="1"/>
  <c r="H32" i="17"/>
  <c r="F32" i="17" s="1"/>
  <c r="H31" i="17"/>
  <c r="F31" i="17" s="1"/>
  <c r="H5" i="17"/>
  <c r="F5" i="17" s="1"/>
  <c r="H30" i="17"/>
  <c r="F30" i="17" s="1"/>
  <c r="H29" i="17"/>
  <c r="F29" i="17" s="1"/>
  <c r="H28" i="17"/>
  <c r="F28" i="17" s="1"/>
  <c r="H10" i="17"/>
  <c r="F10" i="17" s="1"/>
  <c r="H27" i="17"/>
  <c r="F27" i="17" s="1"/>
  <c r="H26" i="17"/>
  <c r="F26" i="17" s="1"/>
  <c r="H6" i="17"/>
  <c r="F6" i="17" s="1"/>
  <c r="H25" i="17"/>
  <c r="F25" i="17" s="1"/>
  <c r="H24" i="17"/>
  <c r="F24" i="17" s="1"/>
  <c r="H23" i="17"/>
  <c r="F23" i="17" s="1"/>
  <c r="H9" i="17"/>
  <c r="F9" i="17" s="1"/>
  <c r="H22" i="17"/>
  <c r="F22" i="17" s="1"/>
  <c r="H21" i="17"/>
  <c r="F21" i="17" s="1"/>
  <c r="H3" i="17"/>
  <c r="F3" i="17" s="1"/>
  <c r="H8" i="17"/>
  <c r="F8" i="17" s="1"/>
  <c r="H19" i="17"/>
  <c r="F19" i="17" s="1"/>
  <c r="H18" i="17"/>
  <c r="F18" i="17" s="1"/>
  <c r="H17" i="17"/>
  <c r="F17" i="17" s="1"/>
  <c r="H16" i="17"/>
  <c r="F16" i="17" s="1"/>
  <c r="H7" i="17"/>
  <c r="F7" i="17" s="1"/>
  <c r="H15" i="17"/>
  <c r="F15" i="17" s="1"/>
  <c r="H14" i="17"/>
  <c r="F14" i="17" s="1"/>
  <c r="H13" i="17"/>
  <c r="F13" i="17" s="1"/>
  <c r="H2" i="17"/>
  <c r="F2" i="17" s="1"/>
  <c r="H12" i="17"/>
  <c r="F12" i="17" s="1"/>
  <c r="H11" i="17"/>
  <c r="F11" i="17" s="1"/>
  <c r="H39" i="16"/>
  <c r="F39" i="16" s="1"/>
  <c r="H69" i="16"/>
  <c r="F69" i="16" s="1"/>
  <c r="H68" i="16"/>
  <c r="F68" i="16" s="1"/>
  <c r="H141" i="16"/>
  <c r="F141" i="16" s="1"/>
  <c r="H67" i="16"/>
  <c r="F67" i="16" s="1"/>
  <c r="H37" i="16"/>
  <c r="F37" i="16" s="1"/>
  <c r="H140" i="16"/>
  <c r="F140" i="16" s="1"/>
  <c r="H66" i="16"/>
  <c r="F66" i="16" s="1"/>
  <c r="H139" i="16"/>
  <c r="F139" i="16" s="1"/>
  <c r="H38" i="16"/>
  <c r="F38" i="16" s="1"/>
  <c r="H138" i="16"/>
  <c r="F138" i="16" s="1"/>
  <c r="H31" i="16"/>
  <c r="F31" i="16" s="1"/>
  <c r="H65" i="16"/>
  <c r="F65" i="16" s="1"/>
  <c r="H137" i="16"/>
  <c r="F137" i="16" s="1"/>
  <c r="H36" i="16"/>
  <c r="F36" i="16" s="1"/>
  <c r="H32" i="16"/>
  <c r="F32" i="16" s="1"/>
  <c r="H35" i="16"/>
  <c r="F35" i="16" s="1"/>
  <c r="H16" i="16"/>
  <c r="F16" i="16" s="1"/>
  <c r="H64" i="16"/>
  <c r="F64" i="16" s="1"/>
  <c r="H34" i="16"/>
  <c r="F34" i="16" s="1"/>
  <c r="H15" i="16"/>
  <c r="F15" i="16" s="1"/>
  <c r="H63" i="16"/>
  <c r="F63" i="16" s="1"/>
  <c r="H136" i="16"/>
  <c r="F136" i="16" s="1"/>
  <c r="H135" i="16"/>
  <c r="F135" i="16" s="1"/>
  <c r="H33" i="16"/>
  <c r="F33" i="16" s="1"/>
  <c r="H134" i="16"/>
  <c r="F134" i="16" s="1"/>
  <c r="H133" i="16"/>
  <c r="F133" i="16" s="1"/>
  <c r="H132" i="16"/>
  <c r="F132" i="16" s="1"/>
  <c r="H62" i="16"/>
  <c r="F62" i="16" s="1"/>
  <c r="H131" i="16"/>
  <c r="F131" i="16" s="1"/>
  <c r="H130" i="16"/>
  <c r="F130" i="16" s="1"/>
  <c r="H129" i="16"/>
  <c r="F129" i="16" s="1"/>
  <c r="H128" i="16"/>
  <c r="F128" i="16" s="1"/>
  <c r="H30" i="16"/>
  <c r="F30" i="16" s="1"/>
  <c r="H61" i="16"/>
  <c r="F61" i="16" s="1"/>
  <c r="H127" i="16"/>
  <c r="F127" i="16" s="1"/>
  <c r="H60" i="16"/>
  <c r="F60" i="16" s="1"/>
  <c r="H59" i="16"/>
  <c r="F59" i="16" s="1"/>
  <c r="H12" i="16"/>
  <c r="F12" i="16" s="1"/>
  <c r="H126" i="16"/>
  <c r="F126" i="16" s="1"/>
  <c r="H29" i="16"/>
  <c r="F29" i="16" s="1"/>
  <c r="H125" i="16"/>
  <c r="F125" i="16" s="1"/>
  <c r="H58" i="16"/>
  <c r="F58" i="16" s="1"/>
  <c r="H57" i="16"/>
  <c r="F57" i="16" s="1"/>
  <c r="H56" i="16"/>
  <c r="F56" i="16" s="1"/>
  <c r="H124" i="16"/>
  <c r="F124" i="16" s="1"/>
  <c r="H123" i="16"/>
  <c r="F123" i="16" s="1"/>
  <c r="H55" i="16"/>
  <c r="F55" i="16" s="1"/>
  <c r="H11" i="16"/>
  <c r="F11" i="16" s="1"/>
  <c r="H54" i="16"/>
  <c r="F54" i="16" s="1"/>
  <c r="H122" i="16"/>
  <c r="F122" i="16" s="1"/>
  <c r="H121" i="16"/>
  <c r="F121" i="16" s="1"/>
  <c r="H14" i="16"/>
  <c r="F14" i="16" s="1"/>
  <c r="H53" i="16"/>
  <c r="F53" i="16" s="1"/>
  <c r="H120" i="16"/>
  <c r="F120" i="16" s="1"/>
  <c r="H18" i="16"/>
  <c r="F18" i="16" s="1"/>
  <c r="H52" i="16"/>
  <c r="F52" i="16" s="1"/>
  <c r="H119" i="16"/>
  <c r="F119" i="16" s="1"/>
  <c r="H28" i="16"/>
  <c r="F28" i="16" s="1"/>
  <c r="H26" i="16"/>
  <c r="F26" i="16" s="1"/>
  <c r="H51" i="16"/>
  <c r="F51" i="16" s="1"/>
  <c r="H27" i="16"/>
  <c r="F27" i="16" s="1"/>
  <c r="H8" i="16"/>
  <c r="F8" i="16" s="1"/>
  <c r="H118" i="16"/>
  <c r="F118" i="16" s="1"/>
  <c r="H117" i="16"/>
  <c r="F117" i="16" s="1"/>
  <c r="H116" i="16"/>
  <c r="F116" i="16" s="1"/>
  <c r="H115" i="16"/>
  <c r="F115" i="16" s="1"/>
  <c r="H114" i="16"/>
  <c r="F114" i="16" s="1"/>
  <c r="H17" i="16"/>
  <c r="F17" i="16" s="1"/>
  <c r="H50" i="16"/>
  <c r="F50" i="16" s="1"/>
  <c r="H113" i="16"/>
  <c r="F113" i="16" s="1"/>
  <c r="H7" i="16"/>
  <c r="F7" i="16" s="1"/>
  <c r="H112" i="16"/>
  <c r="F112" i="16" s="1"/>
  <c r="H111" i="16"/>
  <c r="F111" i="16" s="1"/>
  <c r="H25" i="16"/>
  <c r="F25" i="16" s="1"/>
  <c r="H110" i="16"/>
  <c r="F110" i="16" s="1"/>
  <c r="H109" i="16"/>
  <c r="F109" i="16" s="1"/>
  <c r="H108" i="16"/>
  <c r="F108" i="16" s="1"/>
  <c r="H107" i="16"/>
  <c r="F107" i="16" s="1"/>
  <c r="H106" i="16"/>
  <c r="F106" i="16" s="1"/>
  <c r="H105" i="16"/>
  <c r="F105" i="16" s="1"/>
  <c r="H104" i="16"/>
  <c r="F104" i="16" s="1"/>
  <c r="H103" i="16"/>
  <c r="F103" i="16" s="1"/>
  <c r="H102" i="16"/>
  <c r="F102" i="16" s="1"/>
  <c r="H101" i="16"/>
  <c r="F101" i="16" s="1"/>
  <c r="H100" i="16"/>
  <c r="F100" i="16" s="1"/>
  <c r="H49" i="16"/>
  <c r="F49" i="16" s="1"/>
  <c r="H10" i="16"/>
  <c r="F10" i="16" s="1"/>
  <c r="H24" i="16"/>
  <c r="F24" i="16" s="1"/>
  <c r="H99" i="16"/>
  <c r="F99" i="16" s="1"/>
  <c r="H48" i="16"/>
  <c r="F48" i="16" s="1"/>
  <c r="H98" i="16"/>
  <c r="F98" i="16" s="1"/>
  <c r="H97" i="16"/>
  <c r="F97" i="16" s="1"/>
  <c r="H96" i="16"/>
  <c r="F96" i="16" s="1"/>
  <c r="H95" i="16"/>
  <c r="F95" i="16" s="1"/>
  <c r="H94" i="16"/>
  <c r="F94" i="16" s="1"/>
  <c r="H47" i="16"/>
  <c r="F47" i="16" s="1"/>
  <c r="H93" i="16"/>
  <c r="F93" i="16" s="1"/>
  <c r="H92" i="16"/>
  <c r="F92" i="16" s="1"/>
  <c r="H13" i="16"/>
  <c r="F13" i="16" s="1"/>
  <c r="H91" i="16"/>
  <c r="F91" i="16" s="1"/>
  <c r="H22" i="16"/>
  <c r="F22" i="16" s="1"/>
  <c r="H90" i="16"/>
  <c r="F90" i="16" s="1"/>
  <c r="H89" i="16"/>
  <c r="F89" i="16" s="1"/>
  <c r="H88" i="16"/>
  <c r="F88" i="16" s="1"/>
  <c r="H9" i="16"/>
  <c r="F9" i="16" s="1"/>
  <c r="H5" i="16"/>
  <c r="F5" i="16" s="1"/>
  <c r="H87" i="16"/>
  <c r="F87" i="16" s="1"/>
  <c r="H86" i="16"/>
  <c r="F86" i="16" s="1"/>
  <c r="H46" i="16"/>
  <c r="F46" i="16" s="1"/>
  <c r="H85" i="16"/>
  <c r="F85" i="16" s="1"/>
  <c r="H45" i="16"/>
  <c r="F45" i="16" s="1"/>
  <c r="H84" i="16"/>
  <c r="F84" i="16" s="1"/>
  <c r="H83" i="16"/>
  <c r="F83" i="16" s="1"/>
  <c r="H82" i="16"/>
  <c r="F82" i="16" s="1"/>
  <c r="H81" i="16"/>
  <c r="F81" i="16" s="1"/>
  <c r="H44" i="16"/>
  <c r="F44" i="16" s="1"/>
  <c r="H23" i="16"/>
  <c r="F23" i="16" s="1"/>
  <c r="H80" i="16"/>
  <c r="F80" i="16" s="1"/>
  <c r="H43" i="16"/>
  <c r="F43" i="16" s="1"/>
  <c r="H79" i="16"/>
  <c r="F79" i="16" s="1"/>
  <c r="H78" i="16"/>
  <c r="F78" i="16" s="1"/>
  <c r="H77" i="16"/>
  <c r="F77" i="16" s="1"/>
  <c r="H42" i="16"/>
  <c r="F42" i="16" s="1"/>
  <c r="H76" i="16"/>
  <c r="F76" i="16" s="1"/>
  <c r="H41" i="16"/>
  <c r="F41" i="16" s="1"/>
  <c r="H21" i="16"/>
  <c r="F21" i="16" s="1"/>
  <c r="H75" i="16"/>
  <c r="F75" i="16" s="1"/>
  <c r="H19" i="16"/>
  <c r="F19" i="16" s="1"/>
  <c r="H74" i="16"/>
  <c r="F74" i="16" s="1"/>
  <c r="H73" i="16"/>
  <c r="F73" i="16" s="1"/>
  <c r="H72" i="16"/>
  <c r="F72" i="16" s="1"/>
  <c r="H4" i="16"/>
  <c r="F4" i="16" s="1"/>
  <c r="H20" i="16"/>
  <c r="F20" i="16" s="1"/>
  <c r="H71" i="16"/>
  <c r="F71" i="16" s="1"/>
  <c r="H3" i="16"/>
  <c r="F3" i="16" s="1"/>
  <c r="H6" i="16"/>
  <c r="F6" i="16" s="1"/>
  <c r="H2" i="16"/>
  <c r="F2" i="16" s="1"/>
  <c r="H40" i="16"/>
  <c r="F40" i="16" s="1"/>
  <c r="H70" i="16"/>
  <c r="F70" i="16" s="1"/>
  <c r="H11" i="4"/>
  <c r="F11" i="4" s="1"/>
  <c r="H12" i="4"/>
  <c r="H3" i="4"/>
  <c r="F3" i="4" s="1"/>
  <c r="H5" i="4"/>
  <c r="H13" i="4"/>
  <c r="F13" i="4" s="1"/>
  <c r="H14" i="4"/>
  <c r="H6" i="4"/>
  <c r="H2" i="4"/>
  <c r="F2" i="4" s="1"/>
  <c r="H15" i="4"/>
  <c r="F15" i="4" s="1"/>
  <c r="H16" i="4"/>
  <c r="H9" i="4"/>
  <c r="F9" i="4" s="1"/>
  <c r="H7" i="4"/>
  <c r="H4" i="4"/>
  <c r="F4" i="4" s="1"/>
  <c r="H10" i="4"/>
  <c r="H8" i="4"/>
  <c r="H17" i="4"/>
  <c r="F17" i="4" s="1"/>
  <c r="H18" i="4"/>
  <c r="F18" i="4" s="1"/>
  <c r="B9" i="3"/>
  <c r="B10" i="3"/>
  <c r="B8" i="3"/>
  <c r="B11" i="3" l="1"/>
  <c r="C11" i="3" l="1"/>
  <c r="F11" i="3"/>
  <c r="D11" i="3"/>
</calcChain>
</file>

<file path=xl/sharedStrings.xml><?xml version="1.0" encoding="utf-8"?>
<sst xmlns="http://schemas.openxmlformats.org/spreadsheetml/2006/main" count="1862" uniqueCount="299">
  <si>
    <t>FILIAL</t>
  </si>
  <si>
    <t>IDADE</t>
  </si>
  <si>
    <t>SIM</t>
  </si>
  <si>
    <t>NÃO</t>
  </si>
  <si>
    <t>23</t>
  </si>
  <si>
    <t>27</t>
  </si>
  <si>
    <t>43</t>
  </si>
  <si>
    <t>26</t>
  </si>
  <si>
    <t>EDITAL</t>
  </si>
  <si>
    <t>CLASSIFICAÇÃO</t>
  </si>
  <si>
    <t>INSCRIÇÃO</t>
  </si>
  <si>
    <t>DATA E HORA DA INSCRIÇÃO</t>
  </si>
  <si>
    <t>NOME</t>
  </si>
  <si>
    <t>FUNÇÃO PRETENDIDA</t>
  </si>
  <si>
    <t>INDÍGENA</t>
  </si>
  <si>
    <t>PORTADOR DE DEFICIÊNCIA</t>
  </si>
  <si>
    <t>DESCLASSIFICADO</t>
  </si>
  <si>
    <t>37</t>
  </si>
  <si>
    <t>ORGANIZAÇÃO SOCIAL DE SAÚDE HOSPITAL E MATERNIDADE THEREZINHA DE JESUS</t>
  </si>
  <si>
    <t>VAGA PRETENDIDA</t>
  </si>
  <si>
    <t>TOTAL</t>
  </si>
  <si>
    <t>38</t>
  </si>
  <si>
    <t>22</t>
  </si>
  <si>
    <t>49</t>
  </si>
  <si>
    <t>PONTUAÇÃO POR SER INDÍGENA</t>
  </si>
  <si>
    <t>PONTUAÇÃO POR CURSOS DE APERFEIÇOAMENTO NA FUNÇÃO INSCRITA</t>
  </si>
  <si>
    <t>PONTUAÇÃO POR EXPERIÊNCIA PROFISSIONAL NA ÁREA DE FORMAÇÃO</t>
  </si>
  <si>
    <t>33</t>
  </si>
  <si>
    <t>32</t>
  </si>
  <si>
    <t>34</t>
  </si>
  <si>
    <t>35</t>
  </si>
  <si>
    <t>28</t>
  </si>
  <si>
    <t>29</t>
  </si>
  <si>
    <t>42</t>
  </si>
  <si>
    <t>36</t>
  </si>
  <si>
    <t>44</t>
  </si>
  <si>
    <t>31</t>
  </si>
  <si>
    <t>40</t>
  </si>
  <si>
    <t>51</t>
  </si>
  <si>
    <t>25</t>
  </si>
  <si>
    <t>45</t>
  </si>
  <si>
    <t>46</t>
  </si>
  <si>
    <t>57</t>
  </si>
  <si>
    <t>24</t>
  </si>
  <si>
    <t>18</t>
  </si>
  <si>
    <t>30</t>
  </si>
  <si>
    <t>PONTUAÇÃO POR RESIDIR EM ALDEIA PERTENCENTE AO DSEI</t>
  </si>
  <si>
    <t>PONTUAÇÃO POR PÓS – GRADUAÇÃO CONCLUÍDA RELACIONADA À FUNÇÃO INSCRITA</t>
  </si>
  <si>
    <t>CANDIDATOS</t>
  </si>
  <si>
    <t>COMISSÃO EXAMINADORA - DSEI RIO TAPAJÓS</t>
  </si>
  <si>
    <t>PONTUAÇÃO CURRICULAR</t>
  </si>
  <si>
    <t>41</t>
  </si>
  <si>
    <t>39</t>
  </si>
  <si>
    <t>55</t>
  </si>
  <si>
    <t>VICTOR GOMES DA SILVA</t>
  </si>
  <si>
    <t>50</t>
  </si>
  <si>
    <t>48</t>
  </si>
  <si>
    <t xml:space="preserve">MILLENA DA SILVA SOUSA </t>
  </si>
  <si>
    <t>47</t>
  </si>
  <si>
    <t>JACQUELINE LOURENE MACIEL NOGUEIRA SOUSA</t>
  </si>
  <si>
    <t>ANDRE DA SILVA ALVES</t>
  </si>
  <si>
    <t xml:space="preserve">IRANARA HELEN RIBEIRO MENDES </t>
  </si>
  <si>
    <t>PONTUAÇÃO PARA OS CARGOS DE NÍVEL FUNDAMENTAL/TÉCNICO</t>
  </si>
  <si>
    <t>PONTUAÇÃO PARA OS CARGOS DE NÍVEL SUPERIOR</t>
  </si>
  <si>
    <t>TÉC. DE SAN. EDI. QUIM. ELETRO.</t>
  </si>
  <si>
    <t>APOIADOR TÉCNICO DE ATENÇÃO À SAÚDE</t>
  </si>
  <si>
    <t>DSEI RIO TAPAJÓS</t>
  </si>
  <si>
    <t>001/2023</t>
  </si>
  <si>
    <t>52</t>
  </si>
  <si>
    <t>ANGELA RAMOS DE MOURA</t>
  </si>
  <si>
    <t xml:space="preserve">ALESSANDRO DO NASCIMENTO CORRÊA </t>
  </si>
  <si>
    <t>MARILENE CHAVES OLIVEIRA</t>
  </si>
  <si>
    <t>PAMELA KAREN MENDES POERSCHKE</t>
  </si>
  <si>
    <t>CLEIDIMARA GONÇALVES DE SOUSA</t>
  </si>
  <si>
    <t>ERIVALDO YORI MUNDURUKU</t>
  </si>
  <si>
    <t>LUIZA FERNANDA DE FARIA</t>
  </si>
  <si>
    <t>RAIMUNDO NONATO DE MAGALHÃES JÚNIOR</t>
  </si>
  <si>
    <t>KATIA HELENA MARINHO DE ANDRADE</t>
  </si>
  <si>
    <t>LILIAN MORAES DOS SANTOS</t>
  </si>
  <si>
    <t>CLEUBERTH MENEZES TAVARES</t>
  </si>
  <si>
    <t>EVETLANA AGUIAR DE SOUSA MACEDO</t>
  </si>
  <si>
    <t>CLEBSON ALVES PRINTES</t>
  </si>
  <si>
    <t>FABIANA APARECIDA NUNES</t>
  </si>
  <si>
    <t>GISELLE SOUZA DA PAZ</t>
  </si>
  <si>
    <t>ANDRE RIBEIRO VILELLA</t>
  </si>
  <si>
    <t>ENFERMEIRO</t>
  </si>
  <si>
    <t>ELIZANE SALES SOUSA</t>
  </si>
  <si>
    <t>ALAN MARCELO SIMON</t>
  </si>
  <si>
    <t>ALESSANDRA DA SILVA OLIVEIRA</t>
  </si>
  <si>
    <t xml:space="preserve">JESYKA SANTOS DE ALMEIDA BLANDES </t>
  </si>
  <si>
    <t>MARCELO NEY DA ROSA OLIVEIRA</t>
  </si>
  <si>
    <t>MARIA AURILENE RODRIGUES CARDOSO</t>
  </si>
  <si>
    <t>JOSEVANIA BELARMINO DE SOUZA</t>
  </si>
  <si>
    <t>JIRLÂNDIA NEVES DE MOURA</t>
  </si>
  <si>
    <t>PAULO VICTOR LIMEIRA GOMES</t>
  </si>
  <si>
    <t>LUIZ ROBERTO PEREIRA DA COSTA FILHO</t>
  </si>
  <si>
    <t>HELENA MARIA RIBEIRO SILVA</t>
  </si>
  <si>
    <t>JUSCELI JOSÉ DOS SANTOS</t>
  </si>
  <si>
    <t>58</t>
  </si>
  <si>
    <t>REGIANE DA SILVA DELGADO</t>
  </si>
  <si>
    <t>ADRIANA DE SOUZA MAIA</t>
  </si>
  <si>
    <t>TATIANA VANESA DOS ANJOS DA SILVA</t>
  </si>
  <si>
    <t>NAPOLEÃO DA SILVA LOPES NETO</t>
  </si>
  <si>
    <t xml:space="preserve">LUCINETE RODRIGUES DOS SANTOS </t>
  </si>
  <si>
    <t>ROSENILCE MOREIRA ROCHA</t>
  </si>
  <si>
    <t>CHARLES DOUGLAS TEODORO</t>
  </si>
  <si>
    <t>ISANE MOTA FERNANDES</t>
  </si>
  <si>
    <t>ROSICLEIA SOUSA DE ALCANTARA</t>
  </si>
  <si>
    <t>SUZANE FATIMA FUZINATO</t>
  </si>
  <si>
    <t>ELIAS DOS SANTOS SILVA MUNDURUKU</t>
  </si>
  <si>
    <t>IRIS STORCK DE JESUS OLIVEIRA</t>
  </si>
  <si>
    <t>NATALLY DOS SANTOS ARAUJO</t>
  </si>
  <si>
    <t>HALUANE DO NASCIMENTO</t>
  </si>
  <si>
    <t xml:space="preserve">IARA PEREIRA VIANA </t>
  </si>
  <si>
    <t>LUIZA HELENA DA SILVA FURTADO</t>
  </si>
  <si>
    <t>JACKSON BRUNO ALBUQUERQUE DE MENEZES</t>
  </si>
  <si>
    <t>JAERCIO MONTEIRO DA SILVA</t>
  </si>
  <si>
    <t>BRUNO TAVARES ALVES</t>
  </si>
  <si>
    <t>EDERSON MONTEIRO DA SILVA</t>
  </si>
  <si>
    <t>KAIKI BRENDO FEITOSA DA SILVA</t>
  </si>
  <si>
    <t>JULIANA DA COSTA SANTANA</t>
  </si>
  <si>
    <t>JUSSANE RIBEIRO DE AMORIM</t>
  </si>
  <si>
    <t xml:space="preserve">SILVIO HEBERT DINIZ JÚNIOR </t>
  </si>
  <si>
    <t>ADRIANA PATRICIO COELHO</t>
  </si>
  <si>
    <t>ANA JÉSSICA ALENCAR MESQUITA</t>
  </si>
  <si>
    <t>RAFAEL CORREIA SILVA</t>
  </si>
  <si>
    <t>ELOANA DOS SANTOS MELO</t>
  </si>
  <si>
    <t>JÉSSICA DE PAIVA DIREITO</t>
  </si>
  <si>
    <t>SABRINA LAISE BRAGANÇA ALMEIDA DOS SANTOS</t>
  </si>
  <si>
    <t>MARIA TATIANE MORAIS SOARES</t>
  </si>
  <si>
    <t>ESTELA DO NASCIMENTO BATISTA</t>
  </si>
  <si>
    <t xml:space="preserve">ENDERSON SILVA DA SILVA </t>
  </si>
  <si>
    <t>ANTONIO MARCOS SALES CONCEIÇÃO</t>
  </si>
  <si>
    <t>SARA PONCIANO ORNELLA</t>
  </si>
  <si>
    <t>LEONIDAS MARTINS</t>
  </si>
  <si>
    <t>RUTH SABRINA MIRANDA NICACIO BORGES</t>
  </si>
  <si>
    <t>LEILA MARTINS SOARES</t>
  </si>
  <si>
    <t>SIMONE RIBEIRO DA SILVA ARAUJO</t>
  </si>
  <si>
    <t>BÁRBARA EMANUELLY SILVA DE ARAUJO</t>
  </si>
  <si>
    <t>GLAUBER FARIAS DA SILVA JUNIOR</t>
  </si>
  <si>
    <t xml:space="preserve">LETÍCIA PINHEIRO GALVÃO </t>
  </si>
  <si>
    <t>ALAN ALEXANDER HISTER</t>
  </si>
  <si>
    <t>WAGNER FERNANDES PONTES</t>
  </si>
  <si>
    <t>RAIANE CRISTINA MOURÃO DO NASCIMENTO</t>
  </si>
  <si>
    <t>REMITA VIEGAS VIEIRA</t>
  </si>
  <si>
    <t>1024</t>
  </si>
  <si>
    <t>JEFERSON ROSA RAMOS</t>
  </si>
  <si>
    <t>FERNANDO DA SILVA QUEIROZ</t>
  </si>
  <si>
    <t xml:space="preserve">JESSIMONE PEREIRA DE SOUZA </t>
  </si>
  <si>
    <t>JOSE CARLOS LOPES MAGALHAES</t>
  </si>
  <si>
    <t>NAYGON SOARES DO NASCIMENTO</t>
  </si>
  <si>
    <t>KEULLE DE SOUZA DIAS</t>
  </si>
  <si>
    <t>ILEANE LEITÃO DE SOUZA</t>
  </si>
  <si>
    <t>LARISSA SILVA PIMENTEL</t>
  </si>
  <si>
    <t>DYOLIANE PAZ DE SOUSA</t>
  </si>
  <si>
    <t>MARLUCIA ARAUJO DOS SANTOS</t>
  </si>
  <si>
    <t>KELLY DOS SANTOS SILVA</t>
  </si>
  <si>
    <t xml:space="preserve">DISLEY FERNANDES ALVES </t>
  </si>
  <si>
    <t>CAMILA CASTILHO MORAES</t>
  </si>
  <si>
    <t>GIL CLESIO DE SOUZA ALVES</t>
  </si>
  <si>
    <t>LUCAS ALMEIDA TENAZOR</t>
  </si>
  <si>
    <t>LUCILA PESSOA DOS REIS</t>
  </si>
  <si>
    <t>RENILSON VENANCIO BARBOSA</t>
  </si>
  <si>
    <t xml:space="preserve">FLAVIA MARIA CHAVES REIS </t>
  </si>
  <si>
    <t>LENARA DA SILVA CARVALHO</t>
  </si>
  <si>
    <t>JERISON RODRIGUES DOS SANTOS</t>
  </si>
  <si>
    <t>JESSICA LEAO CAVALCANTE</t>
  </si>
  <si>
    <t>BRUNA NOGUEIRA AGUIAR</t>
  </si>
  <si>
    <t>ROBERTO ALVAREZ BUSTAMANTE</t>
  </si>
  <si>
    <t>LAYENE OLIVEIRA DA COSTA</t>
  </si>
  <si>
    <t xml:space="preserve">JULIANA DE SOUSA OLIVEIRA </t>
  </si>
  <si>
    <t xml:space="preserve">KEITY CRISTINA SILVA DE OLIVEIRA </t>
  </si>
  <si>
    <t>FABÍOLA SOUSA LIMA</t>
  </si>
  <si>
    <t xml:space="preserve">RAISSA MAYALA DA SILVA RIBEIRO </t>
  </si>
  <si>
    <t>ALEXANDRA LIMA FERNANDES</t>
  </si>
  <si>
    <t xml:space="preserve">CANDIDA ALEXANDRA SANTIAGO DA SILVA </t>
  </si>
  <si>
    <t>MARIA EUNICE MARQUES DA SILVA</t>
  </si>
  <si>
    <t>CLEIDE LOPES LEITE</t>
  </si>
  <si>
    <t>JANNYS DOS SANTOS OLIVEIRA</t>
  </si>
  <si>
    <t>PAULO MACHADO DE OLIVEIRA</t>
  </si>
  <si>
    <t xml:space="preserve">JURACI PEREIRA DA SILVA </t>
  </si>
  <si>
    <t>RAIMISON ANTONIO DE ABREU SANTOS</t>
  </si>
  <si>
    <t>DINÊS PEREIRA DE FREITAS</t>
  </si>
  <si>
    <t>SORAYA FROTA CARDOSO DA SILVA</t>
  </si>
  <si>
    <t>MARINILCE VALENTE MOTA</t>
  </si>
  <si>
    <t>64</t>
  </si>
  <si>
    <t>LUIZA CAROLINE 0LIVEIRA FERREIRA</t>
  </si>
  <si>
    <t xml:space="preserve">CLEUTO CARDOSO DA CONCEIÇÃO </t>
  </si>
  <si>
    <t>JOELMA DA SILVA ANDRADE</t>
  </si>
  <si>
    <t>ELENILSON LOPES VIDAL</t>
  </si>
  <si>
    <t>JOELIA PALMEIRA DE OLIVEIRA</t>
  </si>
  <si>
    <t xml:space="preserve">GLEUCIANE DA SILVA LIMA </t>
  </si>
  <si>
    <t>CONCEIÇAO NASCIMENTO DIAS</t>
  </si>
  <si>
    <t>JHULLY KARINA RAYOL DA SILVA</t>
  </si>
  <si>
    <t>ALESSANDRA ALMEIDA PIRES</t>
  </si>
  <si>
    <t xml:space="preserve">MARIA LUZIENE BRITO PINHEIRO </t>
  </si>
  <si>
    <t>IVENIZE PAMELLA AMORIM BATISTA ALMEIDA</t>
  </si>
  <si>
    <t xml:space="preserve">JESIEL LEMOS BRANDÃO </t>
  </si>
  <si>
    <t>ALDENISE TRINDADE MARRECO</t>
  </si>
  <si>
    <t>MARCOS FRANK ARAUJO MUNHOZ</t>
  </si>
  <si>
    <t>PABLO STEPHANO LOPES DA SILVA</t>
  </si>
  <si>
    <t>JEFFERSON JOSÉ DA SILVA PRATA</t>
  </si>
  <si>
    <t>JUREMA CELIANE SOUSA LIMA</t>
  </si>
  <si>
    <t xml:space="preserve">NAYANNE FERNANDA DA SILVA SILVA </t>
  </si>
  <si>
    <t>JOSE HUGO LA ROSA CHUMBES</t>
  </si>
  <si>
    <t>DANIELLE CRISTINA LEITE MARQUÊS</t>
  </si>
  <si>
    <t>KARINE STORCK DE JESUS</t>
  </si>
  <si>
    <t>LUAN RODRIGUES FACIONI</t>
  </si>
  <si>
    <t>MAURICIO MESSIAS ARAUJO COSTA</t>
  </si>
  <si>
    <t>FRANCISCA BRAGA DOS SANTOS SILVA</t>
  </si>
  <si>
    <t>KAILON PADILHA OLIVEIRA</t>
  </si>
  <si>
    <t>MILENA BEATRIZ DE SOUSA SANTOS</t>
  </si>
  <si>
    <t xml:space="preserve">ARLETE LEMOS ROCHA </t>
  </si>
  <si>
    <t>KLEBER SMITH FONTINELLES PAPI</t>
  </si>
  <si>
    <t xml:space="preserve">FRANCISCA JOSILANE GONÇALVES OLIVEIRA </t>
  </si>
  <si>
    <t xml:space="preserve">RIVANILCY DE SOUZA VARJÃO </t>
  </si>
  <si>
    <t>RICHARLISON SOUSA CASTRO</t>
  </si>
  <si>
    <t>PAOLA ANSILAGO</t>
  </si>
  <si>
    <t>EDNALDO FRANCISCO PEREIRA VAZ JÚNIOR</t>
  </si>
  <si>
    <t>KAIO ENSO SILVA DE ALENCAR</t>
  </si>
  <si>
    <t xml:space="preserve">RENATA CAROLINA SOUSA BORGES </t>
  </si>
  <si>
    <t xml:space="preserve">KAREN RAYSSA RODRIGUES SOARES </t>
  </si>
  <si>
    <t>GABRIELA PEREIRA DOS SANTOS</t>
  </si>
  <si>
    <t>REGINA MARQUES DA SILVA MARINHO</t>
  </si>
  <si>
    <t xml:space="preserve">WAGNER WILLIAM DE SOUSA COSTA </t>
  </si>
  <si>
    <t xml:space="preserve">BRUNO DIÊGO CAMPOS DA SILVA </t>
  </si>
  <si>
    <t>GABRIEL ALCANTARA DOURADO DE OLIVEIRA E SILVA</t>
  </si>
  <si>
    <t>ENGENHEIRO CIVIL /ENGENHEIRO SANITARISTA</t>
  </si>
  <si>
    <t>GUDEMBERG HONÓRIO PEREIRA</t>
  </si>
  <si>
    <t>KYCIANE KYVIA DE ARAUJO SOUSA</t>
  </si>
  <si>
    <t>ELIZANGELA DO SOCORRO DA SILVA MONTEIRO</t>
  </si>
  <si>
    <t>ADEILTON ANTÔNIO SILVA CELESTINO</t>
  </si>
  <si>
    <t>ERIKSON DOS SANTOS FERREIRA</t>
  </si>
  <si>
    <t xml:space="preserve">ADRIANO PEDROSO FIGUEIRA </t>
  </si>
  <si>
    <t>JOSÉ ALCIR OLIVEIRA DA SILVA JÚNIOR</t>
  </si>
  <si>
    <t>JAMELI NOGUEIRA DA COSTA</t>
  </si>
  <si>
    <t>VICTOR GIULIANNO DE ALMEIDA GOMES FREIRE</t>
  </si>
  <si>
    <t>GRAZIELLA ESCOCIO LOPES</t>
  </si>
  <si>
    <t>GLENDA  ABOIM LOPES RODRIGUES</t>
  </si>
  <si>
    <t>IZA CAROLINA FERREIRA DE SOUZA</t>
  </si>
  <si>
    <t>GABRIEL SOUSA DE OLIVEIRA</t>
  </si>
  <si>
    <t>JEFFERSON CHRISTIAN DOS SANTOS BELEM</t>
  </si>
  <si>
    <t>ERNELISON ANGLY DA SILVA SANTOS</t>
  </si>
  <si>
    <t>BRANDON CAMPOS DE MACÊDO</t>
  </si>
  <si>
    <t>EDUARDO SILVA SOUZA</t>
  </si>
  <si>
    <t>MIRIAN SANTOS DE SOUSA</t>
  </si>
  <si>
    <t>EDENILSON CORREA MADURO</t>
  </si>
  <si>
    <t>NAYARA PEREIRA DAMASCENO</t>
  </si>
  <si>
    <t>ALEX BRUNO DA CUNHA CASTRO</t>
  </si>
  <si>
    <t>CAIO DE OLIVEIRA MATOS</t>
  </si>
  <si>
    <t>GLEYDSON COELHO DE SOUZA</t>
  </si>
  <si>
    <t>MARCOS VIEIRA SOUSA</t>
  </si>
  <si>
    <t>ANDRIA CARLA BRAGA MOREIRA</t>
  </si>
  <si>
    <t xml:space="preserve">FABRÍCIO DE CAMARGO SILVA </t>
  </si>
  <si>
    <t>RITA DE CÁSSIA ANDRADE DA SILVA</t>
  </si>
  <si>
    <t>LUIZ HENRIQUE PINTO PAES</t>
  </si>
  <si>
    <t>MATEUS SOBRAL PEREIRA</t>
  </si>
  <si>
    <t>LUCAS MATHEUS DA SILVA E SILVA</t>
  </si>
  <si>
    <t>OLIVIAN DVICTOR SOUZA SANTOS</t>
  </si>
  <si>
    <t>RODRIGO DANIEL DE MIRANDA MATOS</t>
  </si>
  <si>
    <t>LUIZ HENRIQUE ROCHA DOS SANTOS</t>
  </si>
  <si>
    <t xml:space="preserve">ANDERSON MASSUDA DA SILVA </t>
  </si>
  <si>
    <t>IVAN PINHEIRO AROUCHE</t>
  </si>
  <si>
    <t>FRANÇOIS LAYNDAN MENDES DA SILVA</t>
  </si>
  <si>
    <t>GEÓLOGO</t>
  </si>
  <si>
    <t>EDSON DOS SANTOS ROCHA</t>
  </si>
  <si>
    <t>AUMIR DA SILVA VIANA</t>
  </si>
  <si>
    <t>LUIZ OTÁVIO DE SALES NEGRÃO</t>
  </si>
  <si>
    <t>JOÃO PAULO DA SILVA LEMOS</t>
  </si>
  <si>
    <t>CHARLES GEORGE PEREIRA DA SILVA SCHALKEN</t>
  </si>
  <si>
    <t>60</t>
  </si>
  <si>
    <t>THAYRINNE SUELLEN DO AMARAL RODRIGUES</t>
  </si>
  <si>
    <t>CAIO ELISIÁRIO DA MOTA</t>
  </si>
  <si>
    <t>PAULA SOUZA BRAZ</t>
  </si>
  <si>
    <t>IGOR FERNANDO GONÇALVES LEAL</t>
  </si>
  <si>
    <t>JOSÉ RONILSON MAIA MATOS</t>
  </si>
  <si>
    <t>TÉCNICO DE SANEAMENTO /TÉCNICO DE EDIFICAÇÕES/TÉCNICO DE QUÍMICA /TÉCNICO DE ELETROTÉCNICA</t>
  </si>
  <si>
    <t>FRANCIVALDO MACEDO DA COSTA</t>
  </si>
  <si>
    <t>MÁRCIO ANDRÉ COELHO DE AZEVEDO</t>
  </si>
  <si>
    <t>LOUREMBERG PESSOA DE MEDEIRO JÚNIOR</t>
  </si>
  <si>
    <t xml:space="preserve">KEDNA MARCELY MASCARENHAS COELHO </t>
  </si>
  <si>
    <t>ROBSON BATISTA DE SOUZA</t>
  </si>
  <si>
    <t>IRIVANE RIBEIRO ALMEIDA</t>
  </si>
  <si>
    <t>ALINE SERRON DE SOUSA</t>
  </si>
  <si>
    <t>BEATRIZ GOMES RABELO</t>
  </si>
  <si>
    <t>RAFAELA CRISTINA DE OLIVEIRA DUCARMO</t>
  </si>
  <si>
    <t>SERGIO REIS FERRO MONTEIRO</t>
  </si>
  <si>
    <t>GIOVANNY MAGALHÃES CORRÊA</t>
  </si>
  <si>
    <t xml:space="preserve">CLARA DO AMARAL FERREIRA </t>
  </si>
  <si>
    <t>ARUANÃ DO AMARAL GOMES</t>
  </si>
  <si>
    <t>AUSENTE</t>
  </si>
  <si>
    <t>PONTUAÇÃO DA ENTREVISTA</t>
  </si>
  <si>
    <t>PONTUAÇÃO TOTAL</t>
  </si>
  <si>
    <t>APROVADO</t>
  </si>
  <si>
    <t>REPROVADO</t>
  </si>
  <si>
    <t>5.9 As vagas destinadas para cadastro de reserva serão convocadas ao longo da vigência do presente edital à medida que surgirem vagas a serem preenchidas ou em caso de decisão da Comissão Examinadora. Toda convocação será feita através do site da OSSHMTJ.</t>
  </si>
  <si>
    <t>10.7 A aprovação no Processo Seletivo Público Simplificado não assegura ao candidato a sua imediata contratação, mesmo que aprovado para cadastro de reserva, apenas a expectativa de ser convocado seguindo rigorosa ordem de classificação, conforme a conveniência e o interesse do DSEI, durante o período de validade deste edital.</t>
  </si>
  <si>
    <t>5.2 A pontuação adquirida pelo candidato na etapa de análise curricular, por meio da ficha de inscrição, não é fator decisivo para sua aprovação e nem tão pouco para sua classificação na etapa de Entrevista Técnica e Comportamental, uma vez que os dados que fazem com que o candidato pontue na primeira etapa não são suficientes para determinar o perfil profissional almejado para o cargo.</t>
  </si>
  <si>
    <r>
      <rPr>
        <b/>
        <sz val="12"/>
        <rFont val="Calibri"/>
        <family val="2"/>
        <scheme val="minor"/>
      </rPr>
      <t>Título</t>
    </r>
    <r>
      <rPr>
        <sz val="12"/>
        <rFont val="Calibri"/>
        <family val="2"/>
        <scheme val="minor"/>
      </rPr>
      <t xml:space="preserve">: Quantidade e classificação por função - </t>
    </r>
    <r>
      <rPr>
        <b/>
        <sz val="12"/>
        <rFont val="Calibri"/>
        <family val="2"/>
        <scheme val="minor"/>
      </rPr>
      <t xml:space="preserve">Edital 01/2023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</si>
</sst>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\ hh:mm:ss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3" borderId="0" xfId="0" applyFill="1"/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49" fontId="7" fillId="2" borderId="1" xfId="0" applyNumberFormat="1" applyFont="1" applyFill="1" applyBorder="1" applyAlignment="1">
      <alignment horizontal="center" vertical="center" wrapText="1" readingOrder="1"/>
    </xf>
    <xf numFmtId="2" fontId="7" fillId="2" borderId="1" xfId="0" applyNumberFormat="1" applyFont="1" applyFill="1" applyBorder="1" applyAlignment="1">
      <alignment horizontal="center" vertical="center" wrapText="1" readingOrder="1"/>
    </xf>
    <xf numFmtId="0" fontId="8" fillId="3" borderId="0" xfId="0" applyFont="1" applyFill="1"/>
    <xf numFmtId="49" fontId="2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readingOrder="1"/>
    </xf>
    <xf numFmtId="49" fontId="1" fillId="0" borderId="5" xfId="0" applyNumberFormat="1" applyFont="1" applyBorder="1" applyAlignment="1">
      <alignment horizontal="left" vertical="center" readingOrder="1"/>
    </xf>
    <xf numFmtId="164" fontId="1" fillId="0" borderId="5" xfId="0" applyNumberFormat="1" applyFont="1" applyBorder="1" applyAlignment="1">
      <alignment horizontal="left" vertical="center" readingOrder="1"/>
    </xf>
    <xf numFmtId="49" fontId="9" fillId="0" borderId="5" xfId="0" applyNumberFormat="1" applyFont="1" applyBorder="1" applyAlignment="1">
      <alignment horizontal="left" vertical="center" readingOrder="1"/>
    </xf>
    <xf numFmtId="0" fontId="1" fillId="0" borderId="1" xfId="0" applyFont="1" applyBorder="1" applyAlignment="1">
      <alignment vertical="center"/>
    </xf>
    <xf numFmtId="2" fontId="1" fillId="0" borderId="5" xfId="0" applyNumberFormat="1" applyFont="1" applyBorder="1" applyAlignment="1">
      <alignment horizontal="left" vertical="center" readingOrder="1"/>
    </xf>
    <xf numFmtId="2" fontId="0" fillId="3" borderId="0" xfId="0" applyNumberFormat="1" applyFill="1"/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431202</xdr:colOff>
      <xdr:row>0</xdr:row>
      <xdr:rowOff>0</xdr:rowOff>
    </xdr:from>
    <xdr:to>
      <xdr:col>5</xdr:col>
      <xdr:colOff>284933</xdr:colOff>
      <xdr:row>4</xdr:row>
      <xdr:rowOff>89971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3DDD93C9-6658-138C-608C-3085D3BF0C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1611" y="0"/>
          <a:ext cx="1135942" cy="10974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zoomScale="90" zoomScaleNormal="90" workbookViewId="0">
      <selection sqref="A1:D3"/>
    </sheetView>
  </sheetViews>
  <sheetFormatPr defaultColWidth="11.42578125" defaultRowHeight="15" x14ac:dyDescent="0.25"/>
  <cols>
    <col min="1" max="1" width="51.7109375" customWidth="1"/>
    <col min="2" max="2" width="14.42578125" bestFit="1" customWidth="1"/>
    <col min="3" max="3" width="12.85546875" bestFit="1" customWidth="1"/>
    <col min="4" max="4" width="14" bestFit="1" customWidth="1"/>
    <col min="5" max="5" width="19.28515625" bestFit="1" customWidth="1"/>
    <col min="6" max="6" width="10" bestFit="1" customWidth="1"/>
  </cols>
  <sheetData>
    <row r="1" spans="1:6" ht="21.75" customHeight="1" x14ac:dyDescent="0.25">
      <c r="A1" s="21" t="s">
        <v>18</v>
      </c>
      <c r="B1" s="21"/>
      <c r="C1" s="21"/>
      <c r="D1" s="21"/>
      <c r="E1" s="25"/>
      <c r="F1" s="25"/>
    </row>
    <row r="2" spans="1:6" ht="21.75" customHeight="1" x14ac:dyDescent="0.25">
      <c r="A2" s="21" t="s">
        <v>49</v>
      </c>
      <c r="B2" s="21"/>
      <c r="C2" s="21"/>
      <c r="D2" s="21"/>
      <c r="E2" s="26"/>
      <c r="F2" s="26"/>
    </row>
    <row r="3" spans="1:6" ht="20.25" customHeight="1" x14ac:dyDescent="0.25">
      <c r="A3" s="23" t="s">
        <v>298</v>
      </c>
      <c r="B3" s="24"/>
      <c r="C3" s="24"/>
      <c r="D3" s="28"/>
      <c r="E3" s="26"/>
      <c r="F3" s="26"/>
    </row>
    <row r="4" spans="1:6" ht="15.75" x14ac:dyDescent="0.25">
      <c r="A4" s="1"/>
      <c r="B4" s="2"/>
      <c r="C4" s="2"/>
      <c r="D4" s="2"/>
      <c r="E4" s="27"/>
      <c r="F4" s="27"/>
    </row>
    <row r="5" spans="1:6" ht="15.75" x14ac:dyDescent="0.25">
      <c r="A5" s="3" t="s">
        <v>19</v>
      </c>
      <c r="B5" s="3" t="s">
        <v>48</v>
      </c>
      <c r="C5" s="3" t="s">
        <v>293</v>
      </c>
      <c r="D5" s="3" t="s">
        <v>294</v>
      </c>
      <c r="E5" s="3" t="s">
        <v>16</v>
      </c>
      <c r="F5" s="3" t="s">
        <v>290</v>
      </c>
    </row>
    <row r="6" spans="1:6" ht="15.75" x14ac:dyDescent="0.25">
      <c r="A6" s="18" t="s">
        <v>65</v>
      </c>
      <c r="B6" s="13">
        <f>COUNTA('APOIADOR TEC. DE A. À SAÚDE'!C:C)-1</f>
        <v>17</v>
      </c>
      <c r="C6" s="5">
        <f>COUNTIF('APOIADOR TEC. DE A. À SAÚDE'!$C$1:$L$311,"APROVADO")</f>
        <v>3</v>
      </c>
      <c r="D6" s="5">
        <f>COUNTIF('APOIADOR TEC. DE A. À SAÚDE'!$C$1:$L$311,"REPROVADO")</f>
        <v>4</v>
      </c>
      <c r="E6" s="5">
        <f>COUNTIF('APOIADOR TEC. DE A. À SAÚDE'!$C$1:$L$311,"DESCLASSIFICADO")</f>
        <v>2</v>
      </c>
      <c r="F6" s="5">
        <f>COUNTIF('APOIADOR TEC. DE A. À SAÚDE'!$C$1:$L$311,"AUSENTE")</f>
        <v>8</v>
      </c>
    </row>
    <row r="7" spans="1:6" ht="15.75" x14ac:dyDescent="0.25">
      <c r="A7" s="4" t="s">
        <v>85</v>
      </c>
      <c r="B7" s="13">
        <f>COUNTA(ENFERMEIRO!C:C)-1</f>
        <v>140</v>
      </c>
      <c r="C7" s="5">
        <f>COUNTIF(ENFERMEIRO!C:C,"APROVADO")</f>
        <v>17</v>
      </c>
      <c r="D7" s="5">
        <f>COUNTIF(ENFERMEIRO!C:C,"REPROVADO")</f>
        <v>21</v>
      </c>
      <c r="E7" s="5">
        <f>COUNTIF(ENFERMEIRO!C:C,"DESCLASSIFICADO")</f>
        <v>30</v>
      </c>
      <c r="F7" s="5">
        <f>COUNTIF(ENFERMEIRO!C:C,"AUSENTE")</f>
        <v>72</v>
      </c>
    </row>
    <row r="8" spans="1:6" ht="15.75" x14ac:dyDescent="0.25">
      <c r="A8" s="15" t="s">
        <v>227</v>
      </c>
      <c r="B8" s="13">
        <f>COUNTA('ENGENHEIRO CIVIL-SANITARISTA'!C:C)-1</f>
        <v>36</v>
      </c>
      <c r="C8" s="5">
        <f>COUNTIF('ENGENHEIRO CIVIL-SANITARISTA'!$C$1:$L$305,"APROVADO")</f>
        <v>5</v>
      </c>
      <c r="D8" s="5">
        <f>COUNTIF('ENGENHEIRO CIVIL-SANITARISTA'!$C$1:$L$305,"REPROVADO")</f>
        <v>0</v>
      </c>
      <c r="E8" s="5">
        <f>COUNTIF('ENGENHEIRO CIVIL-SANITARISTA'!$C$1:$L$305,"DESCLASSIFICADO")</f>
        <v>4</v>
      </c>
      <c r="F8" s="5">
        <f>COUNTIF('ENGENHEIRO CIVIL-SANITARISTA'!$C$1:$L$305,"AUSENTE")</f>
        <v>27</v>
      </c>
    </row>
    <row r="9" spans="1:6" ht="15.75" x14ac:dyDescent="0.25">
      <c r="A9" s="17" t="s">
        <v>264</v>
      </c>
      <c r="B9" s="13">
        <f>COUNTA(GEÓLOGO!C:C)-1</f>
        <v>10</v>
      </c>
      <c r="C9" s="5">
        <f>COUNTIF(GEÓLOGO!$C$1:$L$328,"APROVADO")</f>
        <v>2</v>
      </c>
      <c r="D9" s="5">
        <f>COUNTIF(GEÓLOGO!$C$1:$L$328,"REPROVADO")</f>
        <v>0</v>
      </c>
      <c r="E9" s="5">
        <f>COUNTIF(GEÓLOGO!$C$1:$L$328,"DESCLASSIFICADO")</f>
        <v>2</v>
      </c>
      <c r="F9" s="5">
        <f>COUNTIF(GEÓLOGO!$C$1:$L$328,"AUSENTE")</f>
        <v>6</v>
      </c>
    </row>
    <row r="10" spans="1:6" ht="15.75" x14ac:dyDescent="0.25">
      <c r="A10" s="4" t="s">
        <v>64</v>
      </c>
      <c r="B10" s="13">
        <f>COUNTA('TÉC. DE SAN. EDI. QUIM. ELETRO.'!C:C)-1</f>
        <v>15</v>
      </c>
      <c r="C10" s="5">
        <f>COUNTIF('TÉC. DE SAN. EDI. QUIM. ELETRO.'!$C$1:$L$324,"APROVADO")</f>
        <v>2</v>
      </c>
      <c r="D10" s="5">
        <f>COUNTIF('TÉC. DE SAN. EDI. QUIM. ELETRO.'!$C$1:$L$324,"REPROVADO")</f>
        <v>1</v>
      </c>
      <c r="E10" s="5">
        <f>COUNTIF('TÉC. DE SAN. EDI. QUIM. ELETRO.'!$C$1:$L$324,"DESCLASSIFICADO")</f>
        <v>1</v>
      </c>
      <c r="F10" s="5">
        <f>COUNTIF('TÉC. DE SAN. EDI. QUIM. ELETRO.'!$C$1:$L$324,"AUSENTE")</f>
        <v>11</v>
      </c>
    </row>
    <row r="11" spans="1:6" ht="15.75" x14ac:dyDescent="0.25">
      <c r="A11" s="3" t="s">
        <v>20</v>
      </c>
      <c r="B11" s="3">
        <f>SUM(B6:B10)</f>
        <v>218</v>
      </c>
      <c r="C11" s="3">
        <f>SUM(C6:C10)</f>
        <v>29</v>
      </c>
      <c r="D11" s="3">
        <f>SUM(D6:D10)</f>
        <v>26</v>
      </c>
      <c r="E11" s="3">
        <f>SUM(E6:E10)</f>
        <v>39</v>
      </c>
      <c r="F11" s="3">
        <f>SUM(F6:F10)</f>
        <v>124</v>
      </c>
    </row>
    <row r="13" spans="1:6" s="6" customFormat="1" ht="47.25" customHeight="1" x14ac:dyDescent="0.25">
      <c r="A13" s="22" t="s">
        <v>297</v>
      </c>
      <c r="B13" s="22"/>
      <c r="C13" s="22"/>
      <c r="D13" s="22"/>
      <c r="E13" s="22"/>
      <c r="F13" s="22"/>
    </row>
    <row r="14" spans="1:6" ht="31.5" customHeight="1" x14ac:dyDescent="0.25">
      <c r="A14" s="22" t="s">
        <v>295</v>
      </c>
      <c r="B14" s="22"/>
      <c r="C14" s="22"/>
      <c r="D14" s="22"/>
      <c r="E14" s="22"/>
      <c r="F14" s="22"/>
    </row>
    <row r="15" spans="1:6" ht="47.25" customHeight="1" x14ac:dyDescent="0.25">
      <c r="A15" s="22" t="s">
        <v>296</v>
      </c>
      <c r="B15" s="22"/>
      <c r="C15" s="22"/>
      <c r="D15" s="22"/>
      <c r="E15" s="22"/>
      <c r="F15" s="22"/>
    </row>
  </sheetData>
  <mergeCells count="7">
    <mergeCell ref="A13:F13"/>
    <mergeCell ref="A1:D1"/>
    <mergeCell ref="A14:F14"/>
    <mergeCell ref="A15:F15"/>
    <mergeCell ref="A2:D2"/>
    <mergeCell ref="A3:D3"/>
    <mergeCell ref="E1:F4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6"/>
  <sheetViews>
    <sheetView zoomScale="80" zoomScaleNormal="80" workbookViewId="0">
      <selection activeCell="F1" sqref="F1:F1048576"/>
    </sheetView>
  </sheetViews>
  <sheetFormatPr defaultColWidth="20.42578125" defaultRowHeight="15" x14ac:dyDescent="0.25"/>
  <cols>
    <col min="1" max="1" width="10.85546875" style="7" bestFit="1" customWidth="1"/>
    <col min="2" max="2" width="19.85546875" style="7" bestFit="1" customWidth="1"/>
    <col min="3" max="3" width="23.28515625" style="7" bestFit="1" customWidth="1"/>
    <col min="4" max="4" width="12.85546875" style="8" bestFit="1" customWidth="1"/>
    <col min="5" max="5" width="22.42578125" style="8" bestFit="1" customWidth="1"/>
    <col min="6" max="6" width="15.28515625" style="9" bestFit="1" customWidth="1"/>
    <col min="7" max="7" width="18.85546875" style="9" bestFit="1" customWidth="1"/>
    <col min="8" max="8" width="15.28515625" style="9" bestFit="1" customWidth="1"/>
    <col min="9" max="9" width="44.28515625" style="8" customWidth="1"/>
    <col min="10" max="10" width="44.42578125" style="9" customWidth="1"/>
    <col min="11" max="11" width="7.42578125" style="7" bestFit="1" customWidth="1"/>
    <col min="12" max="12" width="11.28515625" style="7" bestFit="1" customWidth="1"/>
    <col min="13" max="13" width="17.7109375" style="7" bestFit="1" customWidth="1"/>
    <col min="14" max="14" width="20.7109375" style="7" bestFit="1" customWidth="1"/>
    <col min="15" max="15" width="35.28515625" style="7" bestFit="1" customWidth="1"/>
    <col min="16" max="16" width="38.85546875" style="7" bestFit="1" customWidth="1"/>
    <col min="17" max="17" width="33.140625" style="7" bestFit="1" customWidth="1"/>
    <col min="18" max="18" width="52.85546875" style="8" bestFit="1" customWidth="1"/>
    <col min="19" max="19" width="44" style="8" bestFit="1" customWidth="1"/>
    <col min="20" max="20" width="47.42578125" style="8" bestFit="1" customWidth="1"/>
    <col min="21" max="16384" width="20.42578125" style="7"/>
  </cols>
  <sheetData>
    <row r="1" spans="1:20" s="12" customFormat="1" ht="30" x14ac:dyDescent="0.2">
      <c r="A1" s="10" t="s">
        <v>8</v>
      </c>
      <c r="B1" s="10" t="s">
        <v>0</v>
      </c>
      <c r="C1" s="10" t="s">
        <v>9</v>
      </c>
      <c r="D1" s="10" t="s">
        <v>10</v>
      </c>
      <c r="E1" s="10" t="s">
        <v>11</v>
      </c>
      <c r="F1" s="11" t="s">
        <v>292</v>
      </c>
      <c r="G1" s="11" t="s">
        <v>291</v>
      </c>
      <c r="H1" s="11" t="s">
        <v>50</v>
      </c>
      <c r="I1" s="10" t="s">
        <v>12</v>
      </c>
      <c r="J1" s="10" t="s">
        <v>13</v>
      </c>
      <c r="K1" s="10" t="s">
        <v>1</v>
      </c>
      <c r="L1" s="10" t="s">
        <v>14</v>
      </c>
      <c r="M1" s="10" t="s">
        <v>15</v>
      </c>
      <c r="N1" s="10" t="s">
        <v>24</v>
      </c>
      <c r="O1" s="10" t="s">
        <v>46</v>
      </c>
      <c r="P1" s="10" t="s">
        <v>62</v>
      </c>
      <c r="Q1" s="10" t="s">
        <v>63</v>
      </c>
      <c r="R1" s="10" t="s">
        <v>47</v>
      </c>
      <c r="S1" s="10" t="s">
        <v>26</v>
      </c>
      <c r="T1" s="10" t="s">
        <v>25</v>
      </c>
    </row>
    <row r="2" spans="1:20" ht="15.75" x14ac:dyDescent="0.25">
      <c r="A2" s="15" t="s">
        <v>67</v>
      </c>
      <c r="B2" s="15" t="s">
        <v>66</v>
      </c>
      <c r="C2" s="15" t="s">
        <v>293</v>
      </c>
      <c r="D2" s="14">
        <v>437360</v>
      </c>
      <c r="E2" s="16">
        <v>45000.985381423612</v>
      </c>
      <c r="F2" s="19">
        <f t="shared" ref="F2:F18" si="0">G2+H2</f>
        <v>36.630000000000003</v>
      </c>
      <c r="G2" s="19">
        <v>15.33</v>
      </c>
      <c r="H2" s="14">
        <f t="shared" ref="H2:H18" si="1">N2+O2+P2+Q2+R2+S2+T2</f>
        <v>21.3</v>
      </c>
      <c r="I2" s="15" t="s">
        <v>76</v>
      </c>
      <c r="J2" s="15" t="s">
        <v>65</v>
      </c>
      <c r="K2" s="15" t="s">
        <v>33</v>
      </c>
      <c r="L2" s="15" t="s">
        <v>3</v>
      </c>
      <c r="M2" s="15" t="s">
        <v>3</v>
      </c>
      <c r="N2" s="14">
        <v>0</v>
      </c>
      <c r="O2" s="14">
        <v>0</v>
      </c>
      <c r="P2" s="14">
        <v>0</v>
      </c>
      <c r="Q2" s="14">
        <v>6</v>
      </c>
      <c r="R2" s="14">
        <v>3</v>
      </c>
      <c r="S2" s="14">
        <v>12</v>
      </c>
      <c r="T2" s="14">
        <v>0.3</v>
      </c>
    </row>
    <row r="3" spans="1:20" ht="15.75" x14ac:dyDescent="0.25">
      <c r="A3" s="15" t="s">
        <v>67</v>
      </c>
      <c r="B3" s="15" t="s">
        <v>66</v>
      </c>
      <c r="C3" s="15" t="s">
        <v>293</v>
      </c>
      <c r="D3" s="14">
        <v>435183</v>
      </c>
      <c r="E3" s="16">
        <v>45000.403544004628</v>
      </c>
      <c r="F3" s="19">
        <f t="shared" si="0"/>
        <v>34.83</v>
      </c>
      <c r="G3" s="19">
        <v>12.33</v>
      </c>
      <c r="H3" s="14">
        <f t="shared" si="1"/>
        <v>22.5</v>
      </c>
      <c r="I3" s="15" t="s">
        <v>81</v>
      </c>
      <c r="J3" s="15" t="s">
        <v>65</v>
      </c>
      <c r="K3" s="15" t="s">
        <v>33</v>
      </c>
      <c r="L3" s="15" t="s">
        <v>3</v>
      </c>
      <c r="M3" s="15" t="s">
        <v>3</v>
      </c>
      <c r="N3" s="14">
        <v>0</v>
      </c>
      <c r="O3" s="14">
        <v>0</v>
      </c>
      <c r="P3" s="14">
        <v>0</v>
      </c>
      <c r="Q3" s="14">
        <v>6</v>
      </c>
      <c r="R3" s="14">
        <v>3</v>
      </c>
      <c r="S3" s="14">
        <v>12</v>
      </c>
      <c r="T3" s="14">
        <v>1.5</v>
      </c>
    </row>
    <row r="4" spans="1:20" ht="15.75" x14ac:dyDescent="0.25">
      <c r="A4" s="15" t="s">
        <v>67</v>
      </c>
      <c r="B4" s="15" t="s">
        <v>66</v>
      </c>
      <c r="C4" s="15" t="s">
        <v>293</v>
      </c>
      <c r="D4" s="14">
        <v>444797</v>
      </c>
      <c r="E4" s="16">
        <v>45006.534230162033</v>
      </c>
      <c r="F4" s="19">
        <f t="shared" si="0"/>
        <v>33.870000000000005</v>
      </c>
      <c r="G4" s="19">
        <v>19.670000000000002</v>
      </c>
      <c r="H4" s="14">
        <f t="shared" si="1"/>
        <v>14.200000000000001</v>
      </c>
      <c r="I4" s="15" t="s">
        <v>57</v>
      </c>
      <c r="J4" s="15" t="s">
        <v>65</v>
      </c>
      <c r="K4" s="15" t="s">
        <v>32</v>
      </c>
      <c r="L4" s="15" t="s">
        <v>3</v>
      </c>
      <c r="M4" s="15" t="s">
        <v>3</v>
      </c>
      <c r="N4" s="14">
        <v>0</v>
      </c>
      <c r="O4" s="14">
        <v>0</v>
      </c>
      <c r="P4" s="14">
        <v>0</v>
      </c>
      <c r="Q4" s="14">
        <v>6</v>
      </c>
      <c r="R4" s="14">
        <v>3</v>
      </c>
      <c r="S4" s="14">
        <v>4.8</v>
      </c>
      <c r="T4" s="14">
        <v>0.4</v>
      </c>
    </row>
    <row r="5" spans="1:20" ht="15.75" x14ac:dyDescent="0.25">
      <c r="A5" s="15" t="s">
        <v>67</v>
      </c>
      <c r="B5" s="15" t="s">
        <v>66</v>
      </c>
      <c r="C5" s="15" t="s">
        <v>294</v>
      </c>
      <c r="D5" s="14">
        <v>440701</v>
      </c>
      <c r="E5" s="16">
        <v>45002.713089571756</v>
      </c>
      <c r="F5" s="19">
        <f t="shared" si="0"/>
        <v>33.33</v>
      </c>
      <c r="G5" s="19">
        <v>10.83</v>
      </c>
      <c r="H5" s="14">
        <f t="shared" si="1"/>
        <v>22.5</v>
      </c>
      <c r="I5" s="15" t="s">
        <v>80</v>
      </c>
      <c r="J5" s="15" t="s">
        <v>65</v>
      </c>
      <c r="K5" s="15" t="s">
        <v>55</v>
      </c>
      <c r="L5" s="15" t="s">
        <v>3</v>
      </c>
      <c r="M5" s="15" t="s">
        <v>3</v>
      </c>
      <c r="N5" s="14">
        <v>0</v>
      </c>
      <c r="O5" s="14">
        <v>0</v>
      </c>
      <c r="P5" s="14">
        <v>0</v>
      </c>
      <c r="Q5" s="14">
        <v>6</v>
      </c>
      <c r="R5" s="14">
        <v>3</v>
      </c>
      <c r="S5" s="14">
        <v>12</v>
      </c>
      <c r="T5" s="14">
        <v>1.5</v>
      </c>
    </row>
    <row r="6" spans="1:20" ht="15.75" x14ac:dyDescent="0.25">
      <c r="A6" s="15" t="s">
        <v>67</v>
      </c>
      <c r="B6" s="15" t="s">
        <v>66</v>
      </c>
      <c r="C6" s="15" t="s">
        <v>294</v>
      </c>
      <c r="D6" s="14">
        <v>435717</v>
      </c>
      <c r="E6" s="16">
        <v>45000.518448692128</v>
      </c>
      <c r="F6" s="19">
        <f t="shared" si="0"/>
        <v>26.58</v>
      </c>
      <c r="G6" s="19">
        <v>4.58</v>
      </c>
      <c r="H6" s="14">
        <f t="shared" si="1"/>
        <v>22</v>
      </c>
      <c r="I6" s="15" t="s">
        <v>77</v>
      </c>
      <c r="J6" s="15" t="s">
        <v>65</v>
      </c>
      <c r="K6" s="15" t="s">
        <v>30</v>
      </c>
      <c r="L6" s="15" t="s">
        <v>3</v>
      </c>
      <c r="M6" s="15" t="s">
        <v>3</v>
      </c>
      <c r="N6" s="14">
        <v>0</v>
      </c>
      <c r="O6" s="14">
        <v>0</v>
      </c>
      <c r="P6" s="14">
        <v>0</v>
      </c>
      <c r="Q6" s="14">
        <v>6</v>
      </c>
      <c r="R6" s="14">
        <v>3</v>
      </c>
      <c r="S6" s="14">
        <v>12</v>
      </c>
      <c r="T6" s="14">
        <v>1</v>
      </c>
    </row>
    <row r="7" spans="1:20" ht="15.75" x14ac:dyDescent="0.25">
      <c r="A7" s="15" t="s">
        <v>67</v>
      </c>
      <c r="B7" s="15" t="s">
        <v>66</v>
      </c>
      <c r="C7" s="15" t="s">
        <v>294</v>
      </c>
      <c r="D7" s="14">
        <v>433206</v>
      </c>
      <c r="E7" s="16">
        <v>44997.801530729164</v>
      </c>
      <c r="F7" s="19">
        <f t="shared" si="0"/>
        <v>20.3</v>
      </c>
      <c r="G7" s="19">
        <v>4</v>
      </c>
      <c r="H7" s="14">
        <f t="shared" si="1"/>
        <v>16.3</v>
      </c>
      <c r="I7" s="15" t="s">
        <v>73</v>
      </c>
      <c r="J7" s="15" t="s">
        <v>65</v>
      </c>
      <c r="K7" s="15" t="s">
        <v>34</v>
      </c>
      <c r="L7" s="15" t="s">
        <v>3</v>
      </c>
      <c r="M7" s="15" t="s">
        <v>3</v>
      </c>
      <c r="N7" s="14">
        <v>0</v>
      </c>
      <c r="O7" s="14">
        <v>0</v>
      </c>
      <c r="P7" s="14">
        <v>0</v>
      </c>
      <c r="Q7" s="14">
        <v>6</v>
      </c>
      <c r="R7" s="14">
        <v>3</v>
      </c>
      <c r="S7" s="14">
        <v>5.8</v>
      </c>
      <c r="T7" s="14">
        <v>1.5</v>
      </c>
    </row>
    <row r="8" spans="1:20" ht="15.75" x14ac:dyDescent="0.25">
      <c r="A8" s="15" t="s">
        <v>67</v>
      </c>
      <c r="B8" s="15" t="s">
        <v>66</v>
      </c>
      <c r="C8" s="15" t="s">
        <v>294</v>
      </c>
      <c r="D8" s="14">
        <v>443293</v>
      </c>
      <c r="E8" s="16">
        <v>45004.003806863424</v>
      </c>
      <c r="F8" s="19">
        <f t="shared" si="0"/>
        <v>15.5</v>
      </c>
      <c r="G8" s="19">
        <v>4</v>
      </c>
      <c r="H8" s="14">
        <f t="shared" si="1"/>
        <v>11.5</v>
      </c>
      <c r="I8" s="15" t="s">
        <v>71</v>
      </c>
      <c r="J8" s="15" t="s">
        <v>65</v>
      </c>
      <c r="K8" s="15" t="s">
        <v>56</v>
      </c>
      <c r="L8" s="15" t="s">
        <v>3</v>
      </c>
      <c r="M8" s="15" t="s">
        <v>3</v>
      </c>
      <c r="N8" s="14">
        <v>0</v>
      </c>
      <c r="O8" s="14">
        <v>0</v>
      </c>
      <c r="P8" s="14">
        <v>0</v>
      </c>
      <c r="Q8" s="14">
        <v>6</v>
      </c>
      <c r="R8" s="14">
        <v>3</v>
      </c>
      <c r="S8" s="14">
        <v>1</v>
      </c>
      <c r="T8" s="14">
        <v>1.5</v>
      </c>
    </row>
    <row r="9" spans="1:20" ht="15.75" x14ac:dyDescent="0.25">
      <c r="A9" s="15" t="s">
        <v>67</v>
      </c>
      <c r="B9" s="15" t="s">
        <v>66</v>
      </c>
      <c r="C9" s="15" t="s">
        <v>16</v>
      </c>
      <c r="D9" s="14">
        <v>436325</v>
      </c>
      <c r="E9" s="16">
        <v>45000.638342222221</v>
      </c>
      <c r="F9" s="19">
        <f t="shared" si="0"/>
        <v>17.900000000000002</v>
      </c>
      <c r="G9" s="19"/>
      <c r="H9" s="14">
        <f t="shared" si="1"/>
        <v>17.900000000000002</v>
      </c>
      <c r="I9" s="15" t="s">
        <v>74</v>
      </c>
      <c r="J9" s="15" t="s">
        <v>65</v>
      </c>
      <c r="K9" s="15" t="s">
        <v>27</v>
      </c>
      <c r="L9" s="15" t="s">
        <v>2</v>
      </c>
      <c r="M9" s="15" t="s">
        <v>3</v>
      </c>
      <c r="N9" s="14">
        <v>6</v>
      </c>
      <c r="O9" s="14">
        <v>4</v>
      </c>
      <c r="P9" s="14">
        <v>0</v>
      </c>
      <c r="Q9" s="14">
        <v>6</v>
      </c>
      <c r="R9" s="14">
        <v>0</v>
      </c>
      <c r="S9" s="14">
        <v>0.8</v>
      </c>
      <c r="T9" s="14">
        <v>1.1000000000000001</v>
      </c>
    </row>
    <row r="10" spans="1:20" ht="15.75" x14ac:dyDescent="0.25">
      <c r="A10" s="15" t="s">
        <v>67</v>
      </c>
      <c r="B10" s="15" t="s">
        <v>66</v>
      </c>
      <c r="C10" s="15" t="s">
        <v>16</v>
      </c>
      <c r="D10" s="14">
        <v>443775</v>
      </c>
      <c r="E10" s="16">
        <v>45005.361619895833</v>
      </c>
      <c r="F10" s="19">
        <f t="shared" si="0"/>
        <v>11.700000000000001</v>
      </c>
      <c r="G10" s="19"/>
      <c r="H10" s="14">
        <f t="shared" si="1"/>
        <v>11.700000000000001</v>
      </c>
      <c r="I10" s="15" t="s">
        <v>72</v>
      </c>
      <c r="J10" s="15" t="s">
        <v>65</v>
      </c>
      <c r="K10" s="15" t="s">
        <v>4</v>
      </c>
      <c r="L10" s="15" t="s">
        <v>3</v>
      </c>
      <c r="M10" s="15" t="s">
        <v>3</v>
      </c>
      <c r="N10" s="14">
        <v>0</v>
      </c>
      <c r="O10" s="14">
        <v>0</v>
      </c>
      <c r="P10" s="14">
        <v>0</v>
      </c>
      <c r="Q10" s="14">
        <v>6</v>
      </c>
      <c r="R10" s="14">
        <v>0</v>
      </c>
      <c r="S10" s="14">
        <v>4.8</v>
      </c>
      <c r="T10" s="14">
        <v>0.9</v>
      </c>
    </row>
    <row r="11" spans="1:20" ht="15.75" x14ac:dyDescent="0.25">
      <c r="A11" s="15" t="s">
        <v>67</v>
      </c>
      <c r="B11" s="15" t="s">
        <v>66</v>
      </c>
      <c r="C11" s="15" t="s">
        <v>290</v>
      </c>
      <c r="D11" s="14">
        <v>445119</v>
      </c>
      <c r="E11" s="16">
        <v>45006.833689340274</v>
      </c>
      <c r="F11" s="19">
        <f t="shared" si="0"/>
        <v>22.8</v>
      </c>
      <c r="G11" s="19"/>
      <c r="H11" s="14">
        <f t="shared" si="1"/>
        <v>22.8</v>
      </c>
      <c r="I11" s="15" t="s">
        <v>83</v>
      </c>
      <c r="J11" s="15" t="s">
        <v>65</v>
      </c>
      <c r="K11" s="15" t="s">
        <v>27</v>
      </c>
      <c r="L11" s="15" t="s">
        <v>3</v>
      </c>
      <c r="M11" s="15" t="s">
        <v>3</v>
      </c>
      <c r="N11" s="14">
        <v>0</v>
      </c>
      <c r="O11" s="14">
        <v>0</v>
      </c>
      <c r="P11" s="14">
        <v>0</v>
      </c>
      <c r="Q11" s="14">
        <v>6</v>
      </c>
      <c r="R11" s="14">
        <v>5</v>
      </c>
      <c r="S11" s="14">
        <v>10.8</v>
      </c>
      <c r="T11" s="14">
        <v>1</v>
      </c>
    </row>
    <row r="12" spans="1:20" ht="15.75" x14ac:dyDescent="0.25">
      <c r="A12" s="15" t="s">
        <v>67</v>
      </c>
      <c r="B12" s="15" t="s">
        <v>66</v>
      </c>
      <c r="C12" s="15" t="s">
        <v>290</v>
      </c>
      <c r="D12" s="14">
        <v>434308</v>
      </c>
      <c r="E12" s="16">
        <v>44999.567501087964</v>
      </c>
      <c r="F12" s="19">
        <f t="shared" si="0"/>
        <v>22.5</v>
      </c>
      <c r="G12" s="19"/>
      <c r="H12" s="14">
        <f t="shared" si="1"/>
        <v>22.5</v>
      </c>
      <c r="I12" s="15" t="s">
        <v>82</v>
      </c>
      <c r="J12" s="15" t="s">
        <v>65</v>
      </c>
      <c r="K12" s="15" t="s">
        <v>33</v>
      </c>
      <c r="L12" s="15" t="s">
        <v>3</v>
      </c>
      <c r="M12" s="15" t="s">
        <v>3</v>
      </c>
      <c r="N12" s="14">
        <v>0</v>
      </c>
      <c r="O12" s="14">
        <v>0</v>
      </c>
      <c r="P12" s="14">
        <v>0</v>
      </c>
      <c r="Q12" s="14">
        <v>6</v>
      </c>
      <c r="R12" s="14">
        <v>3</v>
      </c>
      <c r="S12" s="14">
        <v>12</v>
      </c>
      <c r="T12" s="14">
        <v>1.5</v>
      </c>
    </row>
    <row r="13" spans="1:20" ht="15.75" x14ac:dyDescent="0.25">
      <c r="A13" s="15" t="s">
        <v>67</v>
      </c>
      <c r="B13" s="15" t="s">
        <v>66</v>
      </c>
      <c r="C13" s="15" t="s">
        <v>290</v>
      </c>
      <c r="D13" s="14">
        <v>442043</v>
      </c>
      <c r="E13" s="16">
        <v>45003.637186192129</v>
      </c>
      <c r="F13" s="19">
        <f t="shared" si="0"/>
        <v>22.5</v>
      </c>
      <c r="G13" s="19"/>
      <c r="H13" s="14">
        <f t="shared" si="1"/>
        <v>22.5</v>
      </c>
      <c r="I13" s="15" t="s">
        <v>79</v>
      </c>
      <c r="J13" s="15" t="s">
        <v>65</v>
      </c>
      <c r="K13" s="15" t="s">
        <v>32</v>
      </c>
      <c r="L13" s="15" t="s">
        <v>3</v>
      </c>
      <c r="M13" s="15" t="s">
        <v>3</v>
      </c>
      <c r="N13" s="14">
        <v>0</v>
      </c>
      <c r="O13" s="14">
        <v>0</v>
      </c>
      <c r="P13" s="14">
        <v>0</v>
      </c>
      <c r="Q13" s="14">
        <v>6</v>
      </c>
      <c r="R13" s="14">
        <v>3</v>
      </c>
      <c r="S13" s="14">
        <v>12</v>
      </c>
      <c r="T13" s="14">
        <v>1.5</v>
      </c>
    </row>
    <row r="14" spans="1:20" ht="15.75" x14ac:dyDescent="0.25">
      <c r="A14" s="15" t="s">
        <v>67</v>
      </c>
      <c r="B14" s="15" t="s">
        <v>66</v>
      </c>
      <c r="C14" s="15" t="s">
        <v>290</v>
      </c>
      <c r="D14" s="14">
        <v>443039</v>
      </c>
      <c r="E14" s="16">
        <v>45003.957870532402</v>
      </c>
      <c r="F14" s="19">
        <f t="shared" si="0"/>
        <v>22.5</v>
      </c>
      <c r="G14" s="19"/>
      <c r="H14" s="14">
        <f t="shared" si="1"/>
        <v>22.5</v>
      </c>
      <c r="I14" s="15" t="s">
        <v>78</v>
      </c>
      <c r="J14" s="15" t="s">
        <v>65</v>
      </c>
      <c r="K14" s="15" t="s">
        <v>51</v>
      </c>
      <c r="L14" s="15" t="s">
        <v>3</v>
      </c>
      <c r="M14" s="15" t="s">
        <v>3</v>
      </c>
      <c r="N14" s="14">
        <v>0</v>
      </c>
      <c r="O14" s="14">
        <v>0</v>
      </c>
      <c r="P14" s="14">
        <v>0</v>
      </c>
      <c r="Q14" s="14">
        <v>6</v>
      </c>
      <c r="R14" s="14">
        <v>3</v>
      </c>
      <c r="S14" s="14">
        <v>12</v>
      </c>
      <c r="T14" s="14">
        <v>1.5</v>
      </c>
    </row>
    <row r="15" spans="1:20" ht="15.75" x14ac:dyDescent="0.25">
      <c r="A15" s="15" t="s">
        <v>67</v>
      </c>
      <c r="B15" s="15" t="s">
        <v>66</v>
      </c>
      <c r="C15" s="15" t="s">
        <v>290</v>
      </c>
      <c r="D15" s="14">
        <v>444707</v>
      </c>
      <c r="E15" s="16">
        <v>45006.431579270829</v>
      </c>
      <c r="F15" s="19">
        <f t="shared" si="0"/>
        <v>21</v>
      </c>
      <c r="G15" s="19"/>
      <c r="H15" s="14">
        <f t="shared" si="1"/>
        <v>21</v>
      </c>
      <c r="I15" s="15" t="s">
        <v>75</v>
      </c>
      <c r="J15" s="15" t="s">
        <v>65</v>
      </c>
      <c r="K15" s="15" t="s">
        <v>6</v>
      </c>
      <c r="L15" s="15" t="s">
        <v>3</v>
      </c>
      <c r="M15" s="15" t="s">
        <v>3</v>
      </c>
      <c r="N15" s="14">
        <v>0</v>
      </c>
      <c r="O15" s="14">
        <v>0</v>
      </c>
      <c r="P15" s="14">
        <v>0</v>
      </c>
      <c r="Q15" s="14">
        <v>6</v>
      </c>
      <c r="R15" s="14">
        <v>3</v>
      </c>
      <c r="S15" s="14">
        <v>12</v>
      </c>
      <c r="T15" s="14">
        <v>0</v>
      </c>
    </row>
    <row r="16" spans="1:20" ht="15.75" x14ac:dyDescent="0.25">
      <c r="A16" s="15" t="s">
        <v>67</v>
      </c>
      <c r="B16" s="15" t="s">
        <v>66</v>
      </c>
      <c r="C16" s="15" t="s">
        <v>290</v>
      </c>
      <c r="D16" s="14">
        <v>444552</v>
      </c>
      <c r="E16" s="16">
        <v>45005.984554247683</v>
      </c>
      <c r="F16" s="19">
        <f t="shared" si="0"/>
        <v>20</v>
      </c>
      <c r="G16" s="19"/>
      <c r="H16" s="14">
        <f t="shared" si="1"/>
        <v>20</v>
      </c>
      <c r="I16" s="15" t="s">
        <v>289</v>
      </c>
      <c r="J16" s="15" t="s">
        <v>65</v>
      </c>
      <c r="K16" s="15" t="s">
        <v>32</v>
      </c>
      <c r="L16" s="15" t="s">
        <v>3</v>
      </c>
      <c r="M16" s="15" t="s">
        <v>3</v>
      </c>
      <c r="N16" s="14">
        <v>0</v>
      </c>
      <c r="O16" s="14">
        <v>0</v>
      </c>
      <c r="P16" s="14">
        <v>0</v>
      </c>
      <c r="Q16" s="14">
        <v>6</v>
      </c>
      <c r="R16" s="14">
        <v>3</v>
      </c>
      <c r="S16" s="14">
        <v>9.8000000000000007</v>
      </c>
      <c r="T16" s="14">
        <v>1.2</v>
      </c>
    </row>
    <row r="17" spans="1:20" ht="15.75" x14ac:dyDescent="0.25">
      <c r="A17" s="15" t="s">
        <v>67</v>
      </c>
      <c r="B17" s="15" t="s">
        <v>66</v>
      </c>
      <c r="C17" s="15" t="s">
        <v>290</v>
      </c>
      <c r="D17" s="14">
        <v>444226</v>
      </c>
      <c r="E17" s="16">
        <v>45005.678005300921</v>
      </c>
      <c r="F17" s="19">
        <f t="shared" si="0"/>
        <v>10.9</v>
      </c>
      <c r="G17" s="19"/>
      <c r="H17" s="14">
        <f t="shared" si="1"/>
        <v>10.9</v>
      </c>
      <c r="I17" s="15" t="s">
        <v>70</v>
      </c>
      <c r="J17" s="15" t="s">
        <v>65</v>
      </c>
      <c r="K17" s="15" t="s">
        <v>51</v>
      </c>
      <c r="L17" s="15" t="s">
        <v>3</v>
      </c>
      <c r="M17" s="15" t="s">
        <v>3</v>
      </c>
      <c r="N17" s="14">
        <v>0</v>
      </c>
      <c r="O17" s="14">
        <v>0</v>
      </c>
      <c r="P17" s="14">
        <v>0</v>
      </c>
      <c r="Q17" s="14">
        <v>6</v>
      </c>
      <c r="R17" s="14">
        <v>3</v>
      </c>
      <c r="S17" s="14">
        <v>0.4</v>
      </c>
      <c r="T17" s="14">
        <v>1.5</v>
      </c>
    </row>
    <row r="18" spans="1:20" ht="15.75" x14ac:dyDescent="0.25">
      <c r="A18" s="15" t="s">
        <v>67</v>
      </c>
      <c r="B18" s="15" t="s">
        <v>66</v>
      </c>
      <c r="C18" s="15" t="s">
        <v>290</v>
      </c>
      <c r="D18" s="14">
        <v>434328</v>
      </c>
      <c r="E18" s="16">
        <v>44999.588400844907</v>
      </c>
      <c r="F18" s="19">
        <f t="shared" si="0"/>
        <v>8.4</v>
      </c>
      <c r="G18" s="19"/>
      <c r="H18" s="14">
        <f t="shared" si="1"/>
        <v>8.4</v>
      </c>
      <c r="I18" s="15" t="s">
        <v>69</v>
      </c>
      <c r="J18" s="15" t="s">
        <v>65</v>
      </c>
      <c r="K18" s="15" t="s">
        <v>31</v>
      </c>
      <c r="L18" s="15" t="s">
        <v>3</v>
      </c>
      <c r="M18" s="15" t="s">
        <v>3</v>
      </c>
      <c r="N18" s="14">
        <v>0</v>
      </c>
      <c r="O18" s="14">
        <v>0</v>
      </c>
      <c r="P18" s="14">
        <v>0</v>
      </c>
      <c r="Q18" s="14">
        <v>6</v>
      </c>
      <c r="R18" s="14">
        <v>0</v>
      </c>
      <c r="S18" s="14">
        <v>1.6</v>
      </c>
      <c r="T18" s="14">
        <v>0.8</v>
      </c>
    </row>
    <row r="19" spans="1:20" x14ac:dyDescent="0.25">
      <c r="D19" s="7"/>
      <c r="E19" s="7"/>
      <c r="F19" s="20"/>
      <c r="G19" s="20"/>
      <c r="H19" s="7"/>
      <c r="I19" s="7"/>
      <c r="J19" s="7"/>
      <c r="R19" s="7"/>
      <c r="S19" s="7"/>
      <c r="T19" s="7"/>
    </row>
    <row r="20" spans="1:20" x14ac:dyDescent="0.25">
      <c r="D20" s="7"/>
      <c r="E20" s="7"/>
      <c r="F20" s="20"/>
      <c r="G20" s="20"/>
      <c r="H20" s="7"/>
      <c r="I20" s="7"/>
      <c r="J20" s="7"/>
      <c r="R20" s="7"/>
      <c r="S20" s="7"/>
      <c r="T20" s="7"/>
    </row>
    <row r="21" spans="1:20" x14ac:dyDescent="0.25">
      <c r="D21" s="7"/>
      <c r="E21" s="7"/>
      <c r="F21" s="20"/>
      <c r="G21" s="20"/>
      <c r="H21" s="7"/>
      <c r="I21" s="7"/>
      <c r="J21" s="7"/>
      <c r="R21" s="7"/>
      <c r="S21" s="7"/>
      <c r="T21" s="7"/>
    </row>
    <row r="22" spans="1:20" x14ac:dyDescent="0.25">
      <c r="D22" s="7"/>
      <c r="E22" s="7"/>
      <c r="F22" s="20"/>
      <c r="G22" s="20"/>
      <c r="H22" s="7"/>
      <c r="I22" s="7"/>
      <c r="J22" s="7"/>
      <c r="R22" s="7"/>
      <c r="S22" s="7"/>
      <c r="T22" s="7"/>
    </row>
    <row r="23" spans="1:20" x14ac:dyDescent="0.25">
      <c r="D23" s="7"/>
      <c r="E23" s="7"/>
      <c r="F23" s="20"/>
      <c r="G23" s="20"/>
      <c r="H23" s="7"/>
      <c r="I23" s="7"/>
      <c r="J23" s="7"/>
      <c r="R23" s="7"/>
      <c r="S23" s="7"/>
      <c r="T23" s="7"/>
    </row>
    <row r="24" spans="1:20" x14ac:dyDescent="0.25">
      <c r="D24" s="7"/>
      <c r="E24" s="7"/>
      <c r="F24" s="20"/>
      <c r="G24" s="20"/>
      <c r="H24" s="7"/>
      <c r="I24" s="7"/>
      <c r="J24" s="7"/>
      <c r="R24" s="7"/>
      <c r="S24" s="7"/>
      <c r="T24" s="7"/>
    </row>
    <row r="25" spans="1:20" x14ac:dyDescent="0.25">
      <c r="D25" s="7"/>
      <c r="E25" s="7"/>
      <c r="F25" s="20"/>
      <c r="G25" s="20"/>
      <c r="H25" s="7"/>
      <c r="I25" s="7"/>
      <c r="J25" s="7"/>
      <c r="R25" s="7"/>
      <c r="S25" s="7"/>
      <c r="T25" s="7"/>
    </row>
    <row r="26" spans="1:20" x14ac:dyDescent="0.25">
      <c r="D26" s="7"/>
      <c r="E26" s="7"/>
      <c r="F26" s="20"/>
      <c r="G26" s="20"/>
      <c r="H26" s="7"/>
      <c r="I26" s="7"/>
      <c r="J26" s="7"/>
      <c r="R26" s="7"/>
      <c r="S26" s="7"/>
      <c r="T26" s="7"/>
    </row>
    <row r="27" spans="1:20" x14ac:dyDescent="0.25">
      <c r="D27" s="7"/>
      <c r="E27" s="7"/>
      <c r="F27" s="20"/>
      <c r="G27" s="20"/>
      <c r="H27" s="7"/>
      <c r="I27" s="7"/>
      <c r="J27" s="7"/>
      <c r="R27" s="7"/>
      <c r="S27" s="7"/>
      <c r="T27" s="7"/>
    </row>
    <row r="28" spans="1:20" x14ac:dyDescent="0.25">
      <c r="D28" s="7"/>
      <c r="E28" s="7"/>
      <c r="F28" s="20"/>
      <c r="G28" s="20"/>
      <c r="H28" s="7"/>
      <c r="I28" s="7"/>
      <c r="J28" s="7"/>
      <c r="R28" s="7"/>
      <c r="S28" s="7"/>
      <c r="T28" s="7"/>
    </row>
    <row r="29" spans="1:20" x14ac:dyDescent="0.25">
      <c r="D29" s="7"/>
      <c r="E29" s="7"/>
      <c r="F29" s="20"/>
      <c r="G29" s="20"/>
      <c r="H29" s="7"/>
      <c r="I29" s="7"/>
      <c r="J29" s="7"/>
      <c r="R29" s="7"/>
      <c r="S29" s="7"/>
      <c r="T29" s="7"/>
    </row>
    <row r="30" spans="1:20" x14ac:dyDescent="0.25">
      <c r="D30" s="7"/>
      <c r="E30" s="7"/>
      <c r="F30" s="20"/>
      <c r="G30" s="20"/>
      <c r="H30" s="7"/>
      <c r="I30" s="7"/>
      <c r="J30" s="7"/>
      <c r="R30" s="7"/>
      <c r="S30" s="7"/>
      <c r="T30" s="7"/>
    </row>
    <row r="31" spans="1:20" x14ac:dyDescent="0.25">
      <c r="D31" s="7"/>
      <c r="E31" s="7"/>
      <c r="F31" s="20"/>
      <c r="G31" s="20"/>
      <c r="H31" s="7"/>
      <c r="I31" s="7"/>
      <c r="J31" s="7"/>
      <c r="R31" s="7"/>
      <c r="S31" s="7"/>
      <c r="T31" s="7"/>
    </row>
    <row r="32" spans="1:20" x14ac:dyDescent="0.25">
      <c r="D32" s="7"/>
      <c r="E32" s="7"/>
      <c r="F32" s="20"/>
      <c r="G32" s="20"/>
      <c r="H32" s="7"/>
      <c r="I32" s="7"/>
      <c r="J32" s="7"/>
      <c r="R32" s="7"/>
      <c r="S32" s="7"/>
      <c r="T32" s="7"/>
    </row>
    <row r="33" spans="6:7" s="7" customFormat="1" x14ac:dyDescent="0.25">
      <c r="F33" s="20"/>
      <c r="G33" s="20"/>
    </row>
    <row r="34" spans="6:7" s="7" customFormat="1" x14ac:dyDescent="0.25">
      <c r="F34" s="20"/>
      <c r="G34" s="20"/>
    </row>
    <row r="35" spans="6:7" s="7" customFormat="1" x14ac:dyDescent="0.25">
      <c r="F35" s="20"/>
      <c r="G35" s="20"/>
    </row>
    <row r="36" spans="6:7" s="7" customFormat="1" x14ac:dyDescent="0.25">
      <c r="F36" s="20"/>
      <c r="G36" s="20"/>
    </row>
  </sheetData>
  <sortState xmlns:xlrd2="http://schemas.microsoft.com/office/spreadsheetml/2017/richdata2" ref="A2:T36">
    <sortCondition ref="C2:C36" customList="APROVADO,CLASSIFICADO,REPROVADO,DESCLASSIFICADO,CANCELADO,AUSENTE"/>
    <sortCondition descending="1" ref="F2:F36"/>
    <sortCondition descending="1" ref="N2:N36"/>
    <sortCondition descending="1" ref="S2:S36"/>
    <sortCondition descending="1" ref="R2:R36"/>
    <sortCondition ref="E2:E36"/>
  </sortState>
  <pageMargins left="0.25" right="0.25" top="0.75" bottom="0.75" header="0.3" footer="0.3"/>
  <pageSetup paperSize="9" scale="26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DE0E0-A734-4BC3-8592-D5E47DC29B8D}">
  <sheetPr>
    <pageSetUpPr fitToPage="1"/>
  </sheetPr>
  <dimension ref="A1:T141"/>
  <sheetViews>
    <sheetView zoomScale="80" zoomScaleNormal="80" workbookViewId="0">
      <selection activeCell="F1" sqref="F1:F1048576"/>
    </sheetView>
  </sheetViews>
  <sheetFormatPr defaultColWidth="20.42578125" defaultRowHeight="15" x14ac:dyDescent="0.25"/>
  <cols>
    <col min="1" max="1" width="10.85546875" style="7" bestFit="1" customWidth="1"/>
    <col min="2" max="2" width="19.85546875" style="7" bestFit="1" customWidth="1"/>
    <col min="3" max="3" width="23.28515625" style="7" bestFit="1" customWidth="1"/>
    <col min="4" max="4" width="12.85546875" style="8" bestFit="1" customWidth="1"/>
    <col min="5" max="5" width="22.42578125" style="8" bestFit="1" customWidth="1"/>
    <col min="6" max="6" width="15.28515625" style="9" bestFit="1" customWidth="1"/>
    <col min="7" max="7" width="18.85546875" style="9" bestFit="1" customWidth="1"/>
    <col min="8" max="8" width="15.28515625" style="9" bestFit="1" customWidth="1"/>
    <col min="9" max="9" width="58.28515625" style="8" bestFit="1" customWidth="1"/>
    <col min="10" max="10" width="27.42578125" style="9" customWidth="1"/>
    <col min="11" max="11" width="7.42578125" style="7" bestFit="1" customWidth="1"/>
    <col min="12" max="12" width="11.28515625" style="7" bestFit="1" customWidth="1"/>
    <col min="13" max="13" width="17.7109375" style="7" bestFit="1" customWidth="1"/>
    <col min="14" max="14" width="20.7109375" style="7" bestFit="1" customWidth="1"/>
    <col min="15" max="15" width="35.28515625" style="7" bestFit="1" customWidth="1"/>
    <col min="16" max="16" width="38.85546875" style="7" bestFit="1" customWidth="1"/>
    <col min="17" max="17" width="33.140625" style="7" bestFit="1" customWidth="1"/>
    <col min="18" max="18" width="52.85546875" style="8" bestFit="1" customWidth="1"/>
    <col min="19" max="19" width="44" style="8" bestFit="1" customWidth="1"/>
    <col min="20" max="20" width="47.42578125" style="8" bestFit="1" customWidth="1"/>
    <col min="21" max="16384" width="20.42578125" style="7"/>
  </cols>
  <sheetData>
    <row r="1" spans="1:20" s="12" customFormat="1" ht="30" x14ac:dyDescent="0.2">
      <c r="A1" s="10" t="s">
        <v>8</v>
      </c>
      <c r="B1" s="10" t="s">
        <v>0</v>
      </c>
      <c r="C1" s="10" t="s">
        <v>9</v>
      </c>
      <c r="D1" s="10" t="s">
        <v>10</v>
      </c>
      <c r="E1" s="10" t="s">
        <v>11</v>
      </c>
      <c r="F1" s="11" t="s">
        <v>292</v>
      </c>
      <c r="G1" s="11" t="s">
        <v>291</v>
      </c>
      <c r="H1" s="11" t="s">
        <v>50</v>
      </c>
      <c r="I1" s="10" t="s">
        <v>12</v>
      </c>
      <c r="J1" s="10" t="s">
        <v>13</v>
      </c>
      <c r="K1" s="10" t="s">
        <v>1</v>
      </c>
      <c r="L1" s="10" t="s">
        <v>14</v>
      </c>
      <c r="M1" s="10" t="s">
        <v>15</v>
      </c>
      <c r="N1" s="10" t="s">
        <v>24</v>
      </c>
      <c r="O1" s="10" t="s">
        <v>46</v>
      </c>
      <c r="P1" s="10" t="s">
        <v>62</v>
      </c>
      <c r="Q1" s="10" t="s">
        <v>63</v>
      </c>
      <c r="R1" s="10" t="s">
        <v>47</v>
      </c>
      <c r="S1" s="10" t="s">
        <v>26</v>
      </c>
      <c r="T1" s="10" t="s">
        <v>25</v>
      </c>
    </row>
    <row r="2" spans="1:20" ht="15.75" x14ac:dyDescent="0.25">
      <c r="A2" s="15" t="s">
        <v>67</v>
      </c>
      <c r="B2" s="15" t="s">
        <v>66</v>
      </c>
      <c r="C2" s="15" t="s">
        <v>293</v>
      </c>
      <c r="D2" s="14">
        <v>433119</v>
      </c>
      <c r="E2" s="16">
        <v>44997.413186076388</v>
      </c>
      <c r="F2" s="19">
        <f>G2+H2</f>
        <v>42.47</v>
      </c>
      <c r="G2" s="19">
        <v>19.97</v>
      </c>
      <c r="H2" s="14">
        <f>N2+O2+P2+Q2+R2+S2+T2</f>
        <v>22.5</v>
      </c>
      <c r="I2" s="15" t="s">
        <v>87</v>
      </c>
      <c r="J2" s="15" t="s">
        <v>85</v>
      </c>
      <c r="K2" s="15" t="s">
        <v>34</v>
      </c>
      <c r="L2" s="15" t="s">
        <v>3</v>
      </c>
      <c r="M2" s="15" t="s">
        <v>3</v>
      </c>
      <c r="N2" s="14">
        <v>0</v>
      </c>
      <c r="O2" s="14">
        <v>0</v>
      </c>
      <c r="P2" s="14">
        <v>0</v>
      </c>
      <c r="Q2" s="14">
        <v>6</v>
      </c>
      <c r="R2" s="14">
        <v>3</v>
      </c>
      <c r="S2" s="14">
        <v>12</v>
      </c>
      <c r="T2" s="14">
        <v>1.5</v>
      </c>
    </row>
    <row r="3" spans="1:20" ht="15.75" x14ac:dyDescent="0.25">
      <c r="A3" s="15" t="s">
        <v>67</v>
      </c>
      <c r="B3" s="15" t="s">
        <v>66</v>
      </c>
      <c r="C3" s="15" t="s">
        <v>293</v>
      </c>
      <c r="D3" s="14">
        <v>435293</v>
      </c>
      <c r="E3" s="16">
        <v>45000.429219386569</v>
      </c>
      <c r="F3" s="19">
        <f>G3+H3</f>
        <v>37.15</v>
      </c>
      <c r="G3" s="19">
        <v>14.65</v>
      </c>
      <c r="H3" s="14">
        <f>N3+O3+P3+Q3+R3+S3+T3</f>
        <v>22.5</v>
      </c>
      <c r="I3" s="15" t="s">
        <v>89</v>
      </c>
      <c r="J3" s="15" t="s">
        <v>85</v>
      </c>
      <c r="K3" s="15" t="s">
        <v>27</v>
      </c>
      <c r="L3" s="15" t="s">
        <v>3</v>
      </c>
      <c r="M3" s="15" t="s">
        <v>3</v>
      </c>
      <c r="N3" s="14">
        <v>0</v>
      </c>
      <c r="O3" s="14">
        <v>0</v>
      </c>
      <c r="P3" s="14">
        <v>0</v>
      </c>
      <c r="Q3" s="14">
        <v>6</v>
      </c>
      <c r="R3" s="14">
        <v>3</v>
      </c>
      <c r="S3" s="14">
        <v>12</v>
      </c>
      <c r="T3" s="14">
        <v>1.5</v>
      </c>
    </row>
    <row r="4" spans="1:20" ht="15.75" x14ac:dyDescent="0.25">
      <c r="A4" s="15" t="s">
        <v>67</v>
      </c>
      <c r="B4" s="15" t="s">
        <v>66</v>
      </c>
      <c r="C4" s="15" t="s">
        <v>293</v>
      </c>
      <c r="D4" s="14">
        <v>444067</v>
      </c>
      <c r="E4" s="16">
        <v>45005.596263634259</v>
      </c>
      <c r="F4" s="19">
        <f>G4+H4</f>
        <v>36.33</v>
      </c>
      <c r="G4" s="19">
        <v>13.83</v>
      </c>
      <c r="H4" s="14">
        <f>N4+O4+P4+Q4+R4+S4+T4</f>
        <v>22.5</v>
      </c>
      <c r="I4" s="15" t="s">
        <v>92</v>
      </c>
      <c r="J4" s="15" t="s">
        <v>85</v>
      </c>
      <c r="K4" s="15" t="s">
        <v>6</v>
      </c>
      <c r="L4" s="15" t="s">
        <v>3</v>
      </c>
      <c r="M4" s="15" t="s">
        <v>3</v>
      </c>
      <c r="N4" s="14">
        <v>0</v>
      </c>
      <c r="O4" s="14">
        <v>0</v>
      </c>
      <c r="P4" s="14">
        <v>0</v>
      </c>
      <c r="Q4" s="14">
        <v>6</v>
      </c>
      <c r="R4" s="14">
        <v>3</v>
      </c>
      <c r="S4" s="14">
        <v>12</v>
      </c>
      <c r="T4" s="14">
        <v>1.5</v>
      </c>
    </row>
    <row r="5" spans="1:20" ht="15.75" x14ac:dyDescent="0.25">
      <c r="A5" s="15" t="s">
        <v>67</v>
      </c>
      <c r="B5" s="15" t="s">
        <v>66</v>
      </c>
      <c r="C5" s="15" t="s">
        <v>293</v>
      </c>
      <c r="D5" s="14">
        <v>433512</v>
      </c>
      <c r="E5" s="16">
        <v>44998.447712696754</v>
      </c>
      <c r="F5" s="19">
        <f>G5+H5</f>
        <v>35.770000000000003</v>
      </c>
      <c r="G5" s="19">
        <v>17.170000000000002</v>
      </c>
      <c r="H5" s="14">
        <f>N5+O5+P5+Q5+R5+S5+T5</f>
        <v>18.600000000000001</v>
      </c>
      <c r="I5" s="15" t="s">
        <v>119</v>
      </c>
      <c r="J5" s="15" t="s">
        <v>85</v>
      </c>
      <c r="K5" s="15" t="s">
        <v>32</v>
      </c>
      <c r="L5" s="15" t="s">
        <v>3</v>
      </c>
      <c r="M5" s="15" t="s">
        <v>3</v>
      </c>
      <c r="N5" s="14">
        <v>0</v>
      </c>
      <c r="O5" s="14">
        <v>0</v>
      </c>
      <c r="P5" s="14">
        <v>0</v>
      </c>
      <c r="Q5" s="14">
        <v>6</v>
      </c>
      <c r="R5" s="14">
        <v>3</v>
      </c>
      <c r="S5" s="14">
        <v>9.6</v>
      </c>
      <c r="T5" s="14">
        <v>0</v>
      </c>
    </row>
    <row r="6" spans="1:20" ht="15.75" x14ac:dyDescent="0.25">
      <c r="A6" s="15" t="s">
        <v>67</v>
      </c>
      <c r="B6" s="15" t="s">
        <v>66</v>
      </c>
      <c r="C6" s="15" t="s">
        <v>293</v>
      </c>
      <c r="D6" s="14">
        <v>433629</v>
      </c>
      <c r="E6" s="16">
        <v>44998.567295590277</v>
      </c>
      <c r="F6" s="19">
        <f>G6+H6</f>
        <v>34.75</v>
      </c>
      <c r="G6" s="19">
        <v>12.25</v>
      </c>
      <c r="H6" s="14">
        <f>N6+O6+P6+Q6+R6+S6+T6</f>
        <v>22.5</v>
      </c>
      <c r="I6" s="15" t="s">
        <v>88</v>
      </c>
      <c r="J6" s="15" t="s">
        <v>85</v>
      </c>
      <c r="K6" s="15" t="s">
        <v>6</v>
      </c>
      <c r="L6" s="15" t="s">
        <v>3</v>
      </c>
      <c r="M6" s="15" t="s">
        <v>3</v>
      </c>
      <c r="N6" s="14">
        <v>0</v>
      </c>
      <c r="O6" s="14">
        <v>0</v>
      </c>
      <c r="P6" s="14">
        <v>0</v>
      </c>
      <c r="Q6" s="14">
        <v>6</v>
      </c>
      <c r="R6" s="14">
        <v>3</v>
      </c>
      <c r="S6" s="14">
        <v>12</v>
      </c>
      <c r="T6" s="14">
        <v>1.5</v>
      </c>
    </row>
    <row r="7" spans="1:20" ht="15.75" x14ac:dyDescent="0.25">
      <c r="A7" s="15" t="s">
        <v>67</v>
      </c>
      <c r="B7" s="15" t="s">
        <v>66</v>
      </c>
      <c r="C7" s="15" t="s">
        <v>293</v>
      </c>
      <c r="D7" s="14">
        <v>444573</v>
      </c>
      <c r="E7" s="16">
        <v>45006.168260381943</v>
      </c>
      <c r="F7" s="19">
        <f>G7+H7</f>
        <v>33.4</v>
      </c>
      <c r="G7" s="19">
        <v>20</v>
      </c>
      <c r="H7" s="14">
        <f>N7+O7+P7+Q7+R7+S7+T7</f>
        <v>13.4</v>
      </c>
      <c r="I7" s="15" t="s">
        <v>155</v>
      </c>
      <c r="J7" s="15" t="s">
        <v>85</v>
      </c>
      <c r="K7" s="15" t="s">
        <v>17</v>
      </c>
      <c r="L7" s="15" t="s">
        <v>3</v>
      </c>
      <c r="M7" s="15" t="s">
        <v>3</v>
      </c>
      <c r="N7" s="14">
        <v>0</v>
      </c>
      <c r="O7" s="14">
        <v>0</v>
      </c>
      <c r="P7" s="14">
        <v>0</v>
      </c>
      <c r="Q7" s="14">
        <v>6</v>
      </c>
      <c r="R7" s="14">
        <v>3</v>
      </c>
      <c r="S7" s="14">
        <v>3.4</v>
      </c>
      <c r="T7" s="14">
        <v>1</v>
      </c>
    </row>
    <row r="8" spans="1:20" ht="15.75" x14ac:dyDescent="0.25">
      <c r="A8" s="15" t="s">
        <v>67</v>
      </c>
      <c r="B8" s="15" t="s">
        <v>66</v>
      </c>
      <c r="C8" s="15" t="s">
        <v>293</v>
      </c>
      <c r="D8" s="14">
        <v>433245</v>
      </c>
      <c r="E8" s="16">
        <v>44997.93255863426</v>
      </c>
      <c r="F8" s="19">
        <f>G8+H8</f>
        <v>32.700000000000003</v>
      </c>
      <c r="G8" s="19">
        <v>20</v>
      </c>
      <c r="H8" s="14">
        <f>N8+O8+P8+Q8+R8+S8+T8</f>
        <v>12.7</v>
      </c>
      <c r="I8" s="15" t="s">
        <v>164</v>
      </c>
      <c r="J8" s="15" t="s">
        <v>85</v>
      </c>
      <c r="K8" s="15" t="s">
        <v>7</v>
      </c>
      <c r="L8" s="15" t="s">
        <v>3</v>
      </c>
      <c r="M8" s="15" t="s">
        <v>3</v>
      </c>
      <c r="N8" s="14">
        <v>0</v>
      </c>
      <c r="O8" s="14">
        <v>0</v>
      </c>
      <c r="P8" s="14">
        <v>0</v>
      </c>
      <c r="Q8" s="14">
        <v>6</v>
      </c>
      <c r="R8" s="14">
        <v>0</v>
      </c>
      <c r="S8" s="14">
        <v>5.2</v>
      </c>
      <c r="T8" s="14">
        <v>1.5</v>
      </c>
    </row>
    <row r="9" spans="1:20" ht="15.75" x14ac:dyDescent="0.25">
      <c r="A9" s="15" t="s">
        <v>67</v>
      </c>
      <c r="B9" s="15" t="s">
        <v>66</v>
      </c>
      <c r="C9" s="15" t="s">
        <v>293</v>
      </c>
      <c r="D9" s="14">
        <v>434545</v>
      </c>
      <c r="E9" s="16">
        <v>44999.769633090276</v>
      </c>
      <c r="F9" s="19">
        <f>G9+H9</f>
        <v>32.17</v>
      </c>
      <c r="G9" s="19">
        <v>13.67</v>
      </c>
      <c r="H9" s="14">
        <f>N9+O9+P9+Q9+R9+S9+T9</f>
        <v>18.5</v>
      </c>
      <c r="I9" s="15" t="s">
        <v>120</v>
      </c>
      <c r="J9" s="15" t="s">
        <v>85</v>
      </c>
      <c r="K9" s="15" t="s">
        <v>5</v>
      </c>
      <c r="L9" s="15" t="s">
        <v>3</v>
      </c>
      <c r="M9" s="15" t="s">
        <v>3</v>
      </c>
      <c r="N9" s="14">
        <v>0</v>
      </c>
      <c r="O9" s="14">
        <v>0</v>
      </c>
      <c r="P9" s="14">
        <v>0</v>
      </c>
      <c r="Q9" s="14">
        <v>6</v>
      </c>
      <c r="R9" s="14">
        <v>3</v>
      </c>
      <c r="S9" s="14">
        <v>8.1999999999999993</v>
      </c>
      <c r="T9" s="14">
        <v>1.3</v>
      </c>
    </row>
    <row r="10" spans="1:20" ht="15.75" x14ac:dyDescent="0.25">
      <c r="A10" s="15" t="s">
        <v>67</v>
      </c>
      <c r="B10" s="15" t="s">
        <v>66</v>
      </c>
      <c r="C10" s="15" t="s">
        <v>293</v>
      </c>
      <c r="D10" s="14">
        <v>433261</v>
      </c>
      <c r="E10" s="16">
        <v>44997.980495983793</v>
      </c>
      <c r="F10" s="19">
        <f>G10+H10</f>
        <v>31.9</v>
      </c>
      <c r="G10" s="19">
        <v>16</v>
      </c>
      <c r="H10" s="14">
        <f>N10+O10+P10+Q10+R10+S10+T10</f>
        <v>15.9</v>
      </c>
      <c r="I10" s="15" t="s">
        <v>138</v>
      </c>
      <c r="J10" s="15" t="s">
        <v>85</v>
      </c>
      <c r="K10" s="15" t="s">
        <v>39</v>
      </c>
      <c r="L10" s="15" t="s">
        <v>3</v>
      </c>
      <c r="M10" s="15" t="s">
        <v>3</v>
      </c>
      <c r="N10" s="14">
        <v>0</v>
      </c>
      <c r="O10" s="14">
        <v>0</v>
      </c>
      <c r="P10" s="14">
        <v>0</v>
      </c>
      <c r="Q10" s="14">
        <v>6</v>
      </c>
      <c r="R10" s="14">
        <v>3</v>
      </c>
      <c r="S10" s="14">
        <v>5.4</v>
      </c>
      <c r="T10" s="14">
        <v>1.5</v>
      </c>
    </row>
    <row r="11" spans="1:20" ht="15.75" x14ac:dyDescent="0.25">
      <c r="A11" s="15" t="s">
        <v>67</v>
      </c>
      <c r="B11" s="15" t="s">
        <v>66</v>
      </c>
      <c r="C11" s="15" t="s">
        <v>293</v>
      </c>
      <c r="D11" s="14">
        <v>443932</v>
      </c>
      <c r="E11" s="16">
        <v>45005.491803344907</v>
      </c>
      <c r="F11" s="19">
        <f>G11+H11</f>
        <v>31.5</v>
      </c>
      <c r="G11" s="19">
        <v>20</v>
      </c>
      <c r="H11" s="14">
        <f>N11+O11+P11+Q11+R11+S11+T11</f>
        <v>11.5</v>
      </c>
      <c r="I11" s="15" t="s">
        <v>177</v>
      </c>
      <c r="J11" s="15" t="s">
        <v>85</v>
      </c>
      <c r="K11" s="15" t="s">
        <v>42</v>
      </c>
      <c r="L11" s="15" t="s">
        <v>3</v>
      </c>
      <c r="M11" s="15" t="s">
        <v>3</v>
      </c>
      <c r="N11" s="14">
        <v>0</v>
      </c>
      <c r="O11" s="14">
        <v>0</v>
      </c>
      <c r="P11" s="14">
        <v>0</v>
      </c>
      <c r="Q11" s="14">
        <v>6</v>
      </c>
      <c r="R11" s="14">
        <v>3</v>
      </c>
      <c r="S11" s="14">
        <v>1</v>
      </c>
      <c r="T11" s="14">
        <v>1.5</v>
      </c>
    </row>
    <row r="12" spans="1:20" ht="15.75" x14ac:dyDescent="0.25">
      <c r="A12" s="15" t="s">
        <v>67</v>
      </c>
      <c r="B12" s="15" t="s">
        <v>66</v>
      </c>
      <c r="C12" s="15" t="s">
        <v>293</v>
      </c>
      <c r="D12" s="14">
        <v>444762</v>
      </c>
      <c r="E12" s="16">
        <v>45006.49736173611</v>
      </c>
      <c r="F12" s="19">
        <f>G12+H12</f>
        <v>30.9</v>
      </c>
      <c r="G12" s="19">
        <v>20</v>
      </c>
      <c r="H12" s="14">
        <f>N12+O12+P12+Q12+R12+S12+T12</f>
        <v>10.9</v>
      </c>
      <c r="I12" s="15" t="s">
        <v>188</v>
      </c>
      <c r="J12" s="15" t="s">
        <v>85</v>
      </c>
      <c r="K12" s="15" t="s">
        <v>17</v>
      </c>
      <c r="L12" s="15" t="s">
        <v>3</v>
      </c>
      <c r="M12" s="15" t="s">
        <v>3</v>
      </c>
      <c r="N12" s="14">
        <v>0</v>
      </c>
      <c r="O12" s="14">
        <v>0</v>
      </c>
      <c r="P12" s="14">
        <v>0</v>
      </c>
      <c r="Q12" s="14">
        <v>6</v>
      </c>
      <c r="R12" s="14">
        <v>3</v>
      </c>
      <c r="S12" s="14">
        <v>0.4</v>
      </c>
      <c r="T12" s="14">
        <v>1.5</v>
      </c>
    </row>
    <row r="13" spans="1:20" ht="15.75" x14ac:dyDescent="0.25">
      <c r="A13" s="15" t="s">
        <v>67</v>
      </c>
      <c r="B13" s="15" t="s">
        <v>66</v>
      </c>
      <c r="C13" s="15" t="s">
        <v>293</v>
      </c>
      <c r="D13" s="14">
        <v>432978</v>
      </c>
      <c r="E13" s="16">
        <v>44996.744020914353</v>
      </c>
      <c r="F13" s="19">
        <f>G13+H13</f>
        <v>29.599999999999998</v>
      </c>
      <c r="G13" s="19">
        <v>12</v>
      </c>
      <c r="H13" s="14">
        <f>N13+O13+P13+Q13+R13+S13+T13</f>
        <v>17.599999999999998</v>
      </c>
      <c r="I13" s="15" t="s">
        <v>126</v>
      </c>
      <c r="J13" s="15" t="s">
        <v>85</v>
      </c>
      <c r="K13" s="15" t="s">
        <v>41</v>
      </c>
      <c r="L13" s="15" t="s">
        <v>3</v>
      </c>
      <c r="M13" s="15" t="s">
        <v>3</v>
      </c>
      <c r="N13" s="14">
        <v>0</v>
      </c>
      <c r="O13" s="14">
        <v>0</v>
      </c>
      <c r="P13" s="14">
        <v>0</v>
      </c>
      <c r="Q13" s="14">
        <v>6</v>
      </c>
      <c r="R13" s="14">
        <v>3</v>
      </c>
      <c r="S13" s="14">
        <v>7.4</v>
      </c>
      <c r="T13" s="14">
        <v>1.2</v>
      </c>
    </row>
    <row r="14" spans="1:20" ht="15.75" x14ac:dyDescent="0.25">
      <c r="A14" s="15" t="s">
        <v>67</v>
      </c>
      <c r="B14" s="15" t="s">
        <v>66</v>
      </c>
      <c r="C14" s="15" t="s">
        <v>293</v>
      </c>
      <c r="D14" s="14">
        <v>433894</v>
      </c>
      <c r="E14" s="16">
        <v>44998.966890902775</v>
      </c>
      <c r="F14" s="19">
        <f>G14+H14</f>
        <v>28.88</v>
      </c>
      <c r="G14" s="19">
        <v>17.079999999999998</v>
      </c>
      <c r="H14" s="14">
        <f>N14+O14+P14+Q14+R14+S14+T14</f>
        <v>11.8</v>
      </c>
      <c r="I14" s="15" t="s">
        <v>173</v>
      </c>
      <c r="J14" s="15" t="s">
        <v>85</v>
      </c>
      <c r="K14" s="15" t="s">
        <v>31</v>
      </c>
      <c r="L14" s="15" t="s">
        <v>3</v>
      </c>
      <c r="M14" s="15" t="s">
        <v>3</v>
      </c>
      <c r="N14" s="14">
        <v>0</v>
      </c>
      <c r="O14" s="14">
        <v>0</v>
      </c>
      <c r="P14" s="14">
        <v>0</v>
      </c>
      <c r="Q14" s="14">
        <v>6</v>
      </c>
      <c r="R14" s="14">
        <v>0</v>
      </c>
      <c r="S14" s="14">
        <v>4.8</v>
      </c>
      <c r="T14" s="14">
        <v>1</v>
      </c>
    </row>
    <row r="15" spans="1:20" ht="15.75" x14ac:dyDescent="0.25">
      <c r="A15" s="15" t="s">
        <v>67</v>
      </c>
      <c r="B15" s="15" t="s">
        <v>66</v>
      </c>
      <c r="C15" s="15" t="s">
        <v>293</v>
      </c>
      <c r="D15" s="14">
        <v>444547</v>
      </c>
      <c r="E15" s="16">
        <v>45005.962628599533</v>
      </c>
      <c r="F15" s="19">
        <f>G15+H15</f>
        <v>28.4</v>
      </c>
      <c r="G15" s="19">
        <v>20</v>
      </c>
      <c r="H15" s="14">
        <f>N15+O15+P15+Q15+R15+S15+T15</f>
        <v>8.4</v>
      </c>
      <c r="I15" s="15" t="s">
        <v>206</v>
      </c>
      <c r="J15" s="15" t="s">
        <v>85</v>
      </c>
      <c r="K15" s="15" t="s">
        <v>4</v>
      </c>
      <c r="L15" s="15" t="s">
        <v>3</v>
      </c>
      <c r="M15" s="15" t="s">
        <v>3</v>
      </c>
      <c r="N15" s="14">
        <v>0</v>
      </c>
      <c r="O15" s="14">
        <v>0</v>
      </c>
      <c r="P15" s="14">
        <v>0</v>
      </c>
      <c r="Q15" s="14">
        <v>6</v>
      </c>
      <c r="R15" s="14">
        <v>0</v>
      </c>
      <c r="S15" s="14">
        <v>2.4</v>
      </c>
      <c r="T15" s="14">
        <v>0</v>
      </c>
    </row>
    <row r="16" spans="1:20" ht="15.75" x14ac:dyDescent="0.25">
      <c r="A16" s="15" t="s">
        <v>67</v>
      </c>
      <c r="B16" s="15" t="s">
        <v>66</v>
      </c>
      <c r="C16" s="15" t="s">
        <v>293</v>
      </c>
      <c r="D16" s="14">
        <v>444348</v>
      </c>
      <c r="E16" s="16">
        <v>45005.731601377316</v>
      </c>
      <c r="F16" s="19">
        <f>G16+H16</f>
        <v>28.3</v>
      </c>
      <c r="G16" s="19">
        <v>20</v>
      </c>
      <c r="H16" s="14">
        <f>N16+O16+P16+Q16+R16+S16+T16</f>
        <v>8.3000000000000007</v>
      </c>
      <c r="I16" s="15" t="s">
        <v>208</v>
      </c>
      <c r="J16" s="15" t="s">
        <v>85</v>
      </c>
      <c r="K16" s="15" t="s">
        <v>6</v>
      </c>
      <c r="L16" s="15" t="s">
        <v>3</v>
      </c>
      <c r="M16" s="15" t="s">
        <v>3</v>
      </c>
      <c r="N16" s="14">
        <v>0</v>
      </c>
      <c r="O16" s="14">
        <v>0</v>
      </c>
      <c r="P16" s="14">
        <v>0</v>
      </c>
      <c r="Q16" s="14">
        <v>6</v>
      </c>
      <c r="R16" s="14">
        <v>0</v>
      </c>
      <c r="S16" s="14">
        <v>1.2</v>
      </c>
      <c r="T16" s="14">
        <v>1.1000000000000001</v>
      </c>
    </row>
    <row r="17" spans="1:20" ht="15.75" x14ac:dyDescent="0.25">
      <c r="A17" s="15" t="s">
        <v>67</v>
      </c>
      <c r="B17" s="15" t="s">
        <v>66</v>
      </c>
      <c r="C17" s="15" t="s">
        <v>293</v>
      </c>
      <c r="D17" s="14">
        <v>434866</v>
      </c>
      <c r="E17" s="16">
        <v>45000.007400740738</v>
      </c>
      <c r="F17" s="19">
        <f>G17+H17</f>
        <v>24.47</v>
      </c>
      <c r="G17" s="19">
        <v>11.17</v>
      </c>
      <c r="H17" s="14">
        <f>N17+O17+P17+Q17+R17+S17+T17</f>
        <v>13.3</v>
      </c>
      <c r="I17" s="15" t="s">
        <v>158</v>
      </c>
      <c r="J17" s="15" t="s">
        <v>85</v>
      </c>
      <c r="K17" s="15" t="s">
        <v>31</v>
      </c>
      <c r="L17" s="15" t="s">
        <v>3</v>
      </c>
      <c r="M17" s="15" t="s">
        <v>3</v>
      </c>
      <c r="N17" s="14">
        <v>0</v>
      </c>
      <c r="O17" s="14">
        <v>0</v>
      </c>
      <c r="P17" s="14">
        <v>0</v>
      </c>
      <c r="Q17" s="14">
        <v>6</v>
      </c>
      <c r="R17" s="14">
        <v>4</v>
      </c>
      <c r="S17" s="14">
        <v>1.8</v>
      </c>
      <c r="T17" s="14">
        <v>1.5</v>
      </c>
    </row>
    <row r="18" spans="1:20" ht="15.75" x14ac:dyDescent="0.25">
      <c r="A18" s="15" t="s">
        <v>67</v>
      </c>
      <c r="B18" s="15" t="s">
        <v>66</v>
      </c>
      <c r="C18" s="15" t="s">
        <v>293</v>
      </c>
      <c r="D18" s="14">
        <v>444502</v>
      </c>
      <c r="E18" s="16">
        <v>45005.878542499995</v>
      </c>
      <c r="F18" s="19">
        <f>G18+H18</f>
        <v>22.6</v>
      </c>
      <c r="G18" s="19">
        <v>10.5</v>
      </c>
      <c r="H18" s="14">
        <f>N18+O18+P18+Q18+R18+S18+T18</f>
        <v>12.1</v>
      </c>
      <c r="I18" s="15" t="s">
        <v>170</v>
      </c>
      <c r="J18" s="15" t="s">
        <v>85</v>
      </c>
      <c r="K18" s="15" t="s">
        <v>39</v>
      </c>
      <c r="L18" s="15" t="s">
        <v>3</v>
      </c>
      <c r="M18" s="15" t="s">
        <v>3</v>
      </c>
      <c r="N18" s="14">
        <v>0</v>
      </c>
      <c r="O18" s="14">
        <v>0</v>
      </c>
      <c r="P18" s="14">
        <v>0</v>
      </c>
      <c r="Q18" s="14">
        <v>6</v>
      </c>
      <c r="R18" s="14">
        <v>0</v>
      </c>
      <c r="S18" s="14">
        <v>4.5999999999999996</v>
      </c>
      <c r="T18" s="14">
        <v>1.5</v>
      </c>
    </row>
    <row r="19" spans="1:20" ht="15.75" x14ac:dyDescent="0.25">
      <c r="A19" s="15" t="s">
        <v>67</v>
      </c>
      <c r="B19" s="15" t="s">
        <v>66</v>
      </c>
      <c r="C19" s="15" t="s">
        <v>294</v>
      </c>
      <c r="D19" s="14">
        <v>444740</v>
      </c>
      <c r="E19" s="16">
        <v>45006.461799444442</v>
      </c>
      <c r="F19" s="19">
        <f>G19+H19</f>
        <v>30.58</v>
      </c>
      <c r="G19" s="19">
        <v>8.08</v>
      </c>
      <c r="H19" s="14">
        <f>N19+O19+P19+Q19+R19+S19+T19</f>
        <v>22.5</v>
      </c>
      <c r="I19" s="15" t="s">
        <v>96</v>
      </c>
      <c r="J19" s="15" t="s">
        <v>85</v>
      </c>
      <c r="K19" s="15" t="s">
        <v>58</v>
      </c>
      <c r="L19" s="15" t="s">
        <v>3</v>
      </c>
      <c r="M19" s="15" t="s">
        <v>3</v>
      </c>
      <c r="N19" s="14">
        <v>0</v>
      </c>
      <c r="O19" s="14">
        <v>0</v>
      </c>
      <c r="P19" s="14">
        <v>0</v>
      </c>
      <c r="Q19" s="14">
        <v>6</v>
      </c>
      <c r="R19" s="14">
        <v>3</v>
      </c>
      <c r="S19" s="14">
        <v>12</v>
      </c>
      <c r="T19" s="14">
        <v>1.5</v>
      </c>
    </row>
    <row r="20" spans="1:20" ht="15.75" x14ac:dyDescent="0.25">
      <c r="A20" s="15" t="s">
        <v>67</v>
      </c>
      <c r="B20" s="15" t="s">
        <v>66</v>
      </c>
      <c r="C20" s="15" t="s">
        <v>294</v>
      </c>
      <c r="D20" s="14">
        <v>439207</v>
      </c>
      <c r="E20" s="16">
        <v>45001.923554432869</v>
      </c>
      <c r="F20" s="19">
        <f>G20+H20</f>
        <v>29.57</v>
      </c>
      <c r="G20" s="19">
        <v>7.07</v>
      </c>
      <c r="H20" s="14">
        <f>N20+O20+P20+Q20+R20+S20+T20</f>
        <v>22.5</v>
      </c>
      <c r="I20" s="15" t="s">
        <v>91</v>
      </c>
      <c r="J20" s="15" t="s">
        <v>85</v>
      </c>
      <c r="K20" s="15" t="s">
        <v>41</v>
      </c>
      <c r="L20" s="15" t="s">
        <v>3</v>
      </c>
      <c r="M20" s="15" t="s">
        <v>3</v>
      </c>
      <c r="N20" s="14">
        <v>0</v>
      </c>
      <c r="O20" s="14">
        <v>0</v>
      </c>
      <c r="P20" s="14">
        <v>0</v>
      </c>
      <c r="Q20" s="14">
        <v>6</v>
      </c>
      <c r="R20" s="14">
        <v>3</v>
      </c>
      <c r="S20" s="14">
        <v>12</v>
      </c>
      <c r="T20" s="14">
        <v>1.5</v>
      </c>
    </row>
    <row r="21" spans="1:20" ht="15.75" x14ac:dyDescent="0.25">
      <c r="A21" s="15" t="s">
        <v>67</v>
      </c>
      <c r="B21" s="15" t="s">
        <v>66</v>
      </c>
      <c r="C21" s="15" t="s">
        <v>294</v>
      </c>
      <c r="D21" s="14">
        <v>444752</v>
      </c>
      <c r="E21" s="16">
        <v>45006.484923599535</v>
      </c>
      <c r="F21" s="19">
        <f>G21+H21</f>
        <v>28.299999999999997</v>
      </c>
      <c r="G21" s="19">
        <v>5.9</v>
      </c>
      <c r="H21" s="14">
        <f>N21+O21+P21+Q21+R21+S21+T21</f>
        <v>22.4</v>
      </c>
      <c r="I21" s="15" t="s">
        <v>99</v>
      </c>
      <c r="J21" s="15" t="s">
        <v>85</v>
      </c>
      <c r="K21" s="15" t="s">
        <v>41</v>
      </c>
      <c r="L21" s="15" t="s">
        <v>3</v>
      </c>
      <c r="M21" s="15" t="s">
        <v>3</v>
      </c>
      <c r="N21" s="14">
        <v>0</v>
      </c>
      <c r="O21" s="14">
        <v>0</v>
      </c>
      <c r="P21" s="14">
        <v>0</v>
      </c>
      <c r="Q21" s="14">
        <v>6</v>
      </c>
      <c r="R21" s="14">
        <v>3</v>
      </c>
      <c r="S21" s="14">
        <v>12</v>
      </c>
      <c r="T21" s="14">
        <v>1.4</v>
      </c>
    </row>
    <row r="22" spans="1:20" ht="15.75" x14ac:dyDescent="0.25">
      <c r="A22" s="15" t="s">
        <v>67</v>
      </c>
      <c r="B22" s="15" t="s">
        <v>66</v>
      </c>
      <c r="C22" s="15" t="s">
        <v>294</v>
      </c>
      <c r="D22" s="14">
        <v>437393</v>
      </c>
      <c r="E22" s="16">
        <v>45001.012950312499</v>
      </c>
      <c r="F22" s="19">
        <f>G22+H22</f>
        <v>27.18</v>
      </c>
      <c r="G22" s="19">
        <v>9.08</v>
      </c>
      <c r="H22" s="14">
        <f>N22+O22+P22+Q22+R22+S22+T22</f>
        <v>18.100000000000001</v>
      </c>
      <c r="I22" s="15" t="s">
        <v>124</v>
      </c>
      <c r="J22" s="15" t="s">
        <v>85</v>
      </c>
      <c r="K22" s="15" t="s">
        <v>28</v>
      </c>
      <c r="L22" s="15" t="s">
        <v>3</v>
      </c>
      <c r="M22" s="15" t="s">
        <v>3</v>
      </c>
      <c r="N22" s="14">
        <v>0</v>
      </c>
      <c r="O22" s="14">
        <v>0</v>
      </c>
      <c r="P22" s="14">
        <v>0</v>
      </c>
      <c r="Q22" s="14">
        <v>6</v>
      </c>
      <c r="R22" s="14">
        <v>3</v>
      </c>
      <c r="S22" s="14">
        <v>7.8</v>
      </c>
      <c r="T22" s="14">
        <v>1.3</v>
      </c>
    </row>
    <row r="23" spans="1:20" ht="15.75" x14ac:dyDescent="0.25">
      <c r="A23" s="15" t="s">
        <v>67</v>
      </c>
      <c r="B23" s="15" t="s">
        <v>66</v>
      </c>
      <c r="C23" s="15" t="s">
        <v>294</v>
      </c>
      <c r="D23" s="14">
        <v>434452</v>
      </c>
      <c r="E23" s="16">
        <v>44999.694498958328</v>
      </c>
      <c r="F23" s="19">
        <f>G23+H23</f>
        <v>25.07</v>
      </c>
      <c r="G23" s="19">
        <v>3.67</v>
      </c>
      <c r="H23" s="14">
        <f>N23+O23+P23+Q23+R23+S23+T23</f>
        <v>21.4</v>
      </c>
      <c r="I23" s="15" t="s">
        <v>108</v>
      </c>
      <c r="J23" s="15" t="s">
        <v>85</v>
      </c>
      <c r="K23" s="15" t="s">
        <v>33</v>
      </c>
      <c r="L23" s="15" t="s">
        <v>3</v>
      </c>
      <c r="M23" s="15" t="s">
        <v>3</v>
      </c>
      <c r="N23" s="14">
        <v>0</v>
      </c>
      <c r="O23" s="14">
        <v>0</v>
      </c>
      <c r="P23" s="14">
        <v>0</v>
      </c>
      <c r="Q23" s="14">
        <v>6</v>
      </c>
      <c r="R23" s="14">
        <v>3</v>
      </c>
      <c r="S23" s="14">
        <v>12</v>
      </c>
      <c r="T23" s="14">
        <v>0.4</v>
      </c>
    </row>
    <row r="24" spans="1:20" ht="15.75" x14ac:dyDescent="0.25">
      <c r="A24" s="15" t="s">
        <v>67</v>
      </c>
      <c r="B24" s="15" t="s">
        <v>66</v>
      </c>
      <c r="C24" s="15" t="s">
        <v>294</v>
      </c>
      <c r="D24" s="14">
        <v>438576</v>
      </c>
      <c r="E24" s="16">
        <v>45001.666972673607</v>
      </c>
      <c r="F24" s="19">
        <f>G24+H24</f>
        <v>24.08</v>
      </c>
      <c r="G24" s="19">
        <v>7.58</v>
      </c>
      <c r="H24" s="14">
        <f>N24+O24+P24+Q24+R24+S24+T24</f>
        <v>16.5</v>
      </c>
      <c r="I24" s="15" t="s">
        <v>137</v>
      </c>
      <c r="J24" s="15" t="s">
        <v>85</v>
      </c>
      <c r="K24" s="15" t="s">
        <v>17</v>
      </c>
      <c r="L24" s="15" t="s">
        <v>3</v>
      </c>
      <c r="M24" s="15" t="s">
        <v>3</v>
      </c>
      <c r="N24" s="14">
        <v>0</v>
      </c>
      <c r="O24" s="14">
        <v>0</v>
      </c>
      <c r="P24" s="14">
        <v>0</v>
      </c>
      <c r="Q24" s="14">
        <v>6</v>
      </c>
      <c r="R24" s="14">
        <v>3</v>
      </c>
      <c r="S24" s="14">
        <v>6</v>
      </c>
      <c r="T24" s="14">
        <v>1.5</v>
      </c>
    </row>
    <row r="25" spans="1:20" ht="15.75" x14ac:dyDescent="0.25">
      <c r="A25" s="15" t="s">
        <v>67</v>
      </c>
      <c r="B25" s="15" t="s">
        <v>66</v>
      </c>
      <c r="C25" s="15" t="s">
        <v>294</v>
      </c>
      <c r="D25" s="14">
        <v>444991</v>
      </c>
      <c r="E25" s="16">
        <v>45006.698685185183</v>
      </c>
      <c r="F25" s="19">
        <f>G25+H25</f>
        <v>21.92</v>
      </c>
      <c r="G25" s="19">
        <v>7.92</v>
      </c>
      <c r="H25" s="14">
        <f>N25+O25+P25+Q25+R25+S25+T25</f>
        <v>14</v>
      </c>
      <c r="I25" s="15" t="s">
        <v>152</v>
      </c>
      <c r="J25" s="15" t="s">
        <v>85</v>
      </c>
      <c r="K25" s="15" t="s">
        <v>52</v>
      </c>
      <c r="L25" s="15" t="s">
        <v>3</v>
      </c>
      <c r="M25" s="15" t="s">
        <v>3</v>
      </c>
      <c r="N25" s="14">
        <v>0</v>
      </c>
      <c r="O25" s="14">
        <v>0</v>
      </c>
      <c r="P25" s="14">
        <v>0</v>
      </c>
      <c r="Q25" s="14">
        <v>6</v>
      </c>
      <c r="R25" s="14">
        <v>3</v>
      </c>
      <c r="S25" s="14">
        <v>5</v>
      </c>
      <c r="T25" s="14">
        <v>0</v>
      </c>
    </row>
    <row r="26" spans="1:20" ht="15.75" x14ac:dyDescent="0.25">
      <c r="A26" s="15" t="s">
        <v>67</v>
      </c>
      <c r="B26" s="15" t="s">
        <v>66</v>
      </c>
      <c r="C26" s="15" t="s">
        <v>294</v>
      </c>
      <c r="D26" s="14">
        <v>433017</v>
      </c>
      <c r="E26" s="16">
        <v>44996.868441365739</v>
      </c>
      <c r="F26" s="19">
        <f>G26+H26</f>
        <v>20.97</v>
      </c>
      <c r="G26" s="19">
        <v>8.67</v>
      </c>
      <c r="H26" s="14">
        <f>N26+O26+P26+Q26+R26+S26+T26</f>
        <v>12.3</v>
      </c>
      <c r="I26" s="15" t="s">
        <v>54</v>
      </c>
      <c r="J26" s="15" t="s">
        <v>85</v>
      </c>
      <c r="K26" s="15" t="s">
        <v>5</v>
      </c>
      <c r="L26" s="15" t="s">
        <v>3</v>
      </c>
      <c r="M26" s="15" t="s">
        <v>3</v>
      </c>
      <c r="N26" s="14">
        <v>0</v>
      </c>
      <c r="O26" s="14">
        <v>0</v>
      </c>
      <c r="P26" s="14">
        <v>0</v>
      </c>
      <c r="Q26" s="14">
        <v>6</v>
      </c>
      <c r="R26" s="14">
        <v>0</v>
      </c>
      <c r="S26" s="14">
        <v>4.8</v>
      </c>
      <c r="T26" s="14">
        <v>1.5</v>
      </c>
    </row>
    <row r="27" spans="1:20" ht="15.75" x14ac:dyDescent="0.25">
      <c r="A27" s="15" t="s">
        <v>67</v>
      </c>
      <c r="B27" s="15" t="s">
        <v>66</v>
      </c>
      <c r="C27" s="15" t="s">
        <v>294</v>
      </c>
      <c r="D27" s="14">
        <v>433856</v>
      </c>
      <c r="E27" s="16">
        <v>44998.933272858798</v>
      </c>
      <c r="F27" s="19">
        <f>G27+H27</f>
        <v>19.920000000000002</v>
      </c>
      <c r="G27" s="19">
        <v>7.42</v>
      </c>
      <c r="H27" s="14">
        <f>N27+O27+P27+Q27+R27+S27+T27</f>
        <v>12.5</v>
      </c>
      <c r="I27" s="15" t="s">
        <v>165</v>
      </c>
      <c r="J27" s="15" t="s">
        <v>85</v>
      </c>
      <c r="K27" s="15" t="s">
        <v>29</v>
      </c>
      <c r="L27" s="15" t="s">
        <v>3</v>
      </c>
      <c r="M27" s="15" t="s">
        <v>3</v>
      </c>
      <c r="N27" s="14">
        <v>0</v>
      </c>
      <c r="O27" s="14">
        <v>0</v>
      </c>
      <c r="P27" s="14">
        <v>0</v>
      </c>
      <c r="Q27" s="14">
        <v>6</v>
      </c>
      <c r="R27" s="14">
        <v>3</v>
      </c>
      <c r="S27" s="14">
        <v>2</v>
      </c>
      <c r="T27" s="14">
        <v>1.5</v>
      </c>
    </row>
    <row r="28" spans="1:20" ht="15.75" x14ac:dyDescent="0.25">
      <c r="A28" s="15" t="s">
        <v>67</v>
      </c>
      <c r="B28" s="15" t="s">
        <v>66</v>
      </c>
      <c r="C28" s="15" t="s">
        <v>294</v>
      </c>
      <c r="D28" s="14">
        <v>433494</v>
      </c>
      <c r="E28" s="16">
        <v>44998.434957141202</v>
      </c>
      <c r="F28" s="19">
        <f>G28+H28</f>
        <v>19.8</v>
      </c>
      <c r="G28" s="19">
        <v>7.5</v>
      </c>
      <c r="H28" s="14">
        <f>N28+O28+P28+Q28+R28+S28+T28</f>
        <v>12.3</v>
      </c>
      <c r="I28" s="15" t="s">
        <v>167</v>
      </c>
      <c r="J28" s="15" t="s">
        <v>85</v>
      </c>
      <c r="K28" s="15" t="s">
        <v>45</v>
      </c>
      <c r="L28" s="15" t="s">
        <v>3</v>
      </c>
      <c r="M28" s="15" t="s">
        <v>3</v>
      </c>
      <c r="N28" s="14">
        <v>0</v>
      </c>
      <c r="O28" s="14">
        <v>0</v>
      </c>
      <c r="P28" s="14">
        <v>0</v>
      </c>
      <c r="Q28" s="14">
        <v>6</v>
      </c>
      <c r="R28" s="14">
        <v>0</v>
      </c>
      <c r="S28" s="14">
        <v>4.8</v>
      </c>
      <c r="T28" s="14">
        <v>1.5</v>
      </c>
    </row>
    <row r="29" spans="1:20" ht="15.75" x14ac:dyDescent="0.25">
      <c r="A29" s="15" t="s">
        <v>67</v>
      </c>
      <c r="B29" s="15" t="s">
        <v>66</v>
      </c>
      <c r="C29" s="15" t="s">
        <v>294</v>
      </c>
      <c r="D29" s="14">
        <v>444195</v>
      </c>
      <c r="E29" s="16">
        <v>45005.647205312496</v>
      </c>
      <c r="F29" s="19">
        <f>G29+H29</f>
        <v>19.75</v>
      </c>
      <c r="G29" s="19">
        <v>8.75</v>
      </c>
      <c r="H29" s="14">
        <f>N29+O29+P29+Q29+R29+S29+T29</f>
        <v>11</v>
      </c>
      <c r="I29" s="15" t="s">
        <v>186</v>
      </c>
      <c r="J29" s="15" t="s">
        <v>85</v>
      </c>
      <c r="K29" s="15" t="s">
        <v>5</v>
      </c>
      <c r="L29" s="15" t="s">
        <v>3</v>
      </c>
      <c r="M29" s="15" t="s">
        <v>3</v>
      </c>
      <c r="N29" s="14">
        <v>0</v>
      </c>
      <c r="O29" s="14">
        <v>0</v>
      </c>
      <c r="P29" s="14">
        <v>0</v>
      </c>
      <c r="Q29" s="14">
        <v>6</v>
      </c>
      <c r="R29" s="14">
        <v>0</v>
      </c>
      <c r="S29" s="14">
        <v>5</v>
      </c>
      <c r="T29" s="14">
        <v>0</v>
      </c>
    </row>
    <row r="30" spans="1:20" ht="15.75" x14ac:dyDescent="0.25">
      <c r="A30" s="15" t="s">
        <v>67</v>
      </c>
      <c r="B30" s="15" t="s">
        <v>66</v>
      </c>
      <c r="C30" s="15" t="s">
        <v>294</v>
      </c>
      <c r="D30" s="14">
        <v>433171</v>
      </c>
      <c r="E30" s="16">
        <v>44997.676628310182</v>
      </c>
      <c r="F30" s="19">
        <f>G30+H30</f>
        <v>18.32</v>
      </c>
      <c r="G30" s="19">
        <v>8.42</v>
      </c>
      <c r="H30" s="14">
        <f>N30+O30+P30+Q30+R30+S30+T30</f>
        <v>9.9</v>
      </c>
      <c r="I30" s="15" t="s">
        <v>193</v>
      </c>
      <c r="J30" s="15" t="s">
        <v>85</v>
      </c>
      <c r="K30" s="15" t="s">
        <v>39</v>
      </c>
      <c r="L30" s="15" t="s">
        <v>3</v>
      </c>
      <c r="M30" s="15" t="s">
        <v>3</v>
      </c>
      <c r="N30" s="14">
        <v>0</v>
      </c>
      <c r="O30" s="14">
        <v>0</v>
      </c>
      <c r="P30" s="14">
        <v>0</v>
      </c>
      <c r="Q30" s="14">
        <v>6</v>
      </c>
      <c r="R30" s="14">
        <v>0</v>
      </c>
      <c r="S30" s="14">
        <v>2.6</v>
      </c>
      <c r="T30" s="14">
        <v>1.3</v>
      </c>
    </row>
    <row r="31" spans="1:20" ht="15.75" x14ac:dyDescent="0.25">
      <c r="A31" s="15" t="s">
        <v>67</v>
      </c>
      <c r="B31" s="15" t="s">
        <v>66</v>
      </c>
      <c r="C31" s="15" t="s">
        <v>294</v>
      </c>
      <c r="D31" s="14">
        <v>440563</v>
      </c>
      <c r="E31" s="16">
        <v>45002.660956168977</v>
      </c>
      <c r="F31" s="19">
        <f>G31+H31</f>
        <v>16.200000000000003</v>
      </c>
      <c r="G31" s="19">
        <v>8.8000000000000007</v>
      </c>
      <c r="H31" s="14">
        <f>N31+O31+P31+Q31+R31+S31+T31</f>
        <v>7.4</v>
      </c>
      <c r="I31" s="15" t="s">
        <v>214</v>
      </c>
      <c r="J31" s="15" t="s">
        <v>85</v>
      </c>
      <c r="K31" s="15" t="s">
        <v>41</v>
      </c>
      <c r="L31" s="15" t="s">
        <v>3</v>
      </c>
      <c r="M31" s="15" t="s">
        <v>3</v>
      </c>
      <c r="N31" s="14">
        <v>0</v>
      </c>
      <c r="O31" s="14">
        <v>0</v>
      </c>
      <c r="P31" s="14">
        <v>0</v>
      </c>
      <c r="Q31" s="14">
        <v>6</v>
      </c>
      <c r="R31" s="14">
        <v>0</v>
      </c>
      <c r="S31" s="14">
        <v>1.4</v>
      </c>
      <c r="T31" s="14">
        <v>0</v>
      </c>
    </row>
    <row r="32" spans="1:20" ht="15.75" x14ac:dyDescent="0.25">
      <c r="A32" s="15" t="s">
        <v>67</v>
      </c>
      <c r="B32" s="15" t="s">
        <v>66</v>
      </c>
      <c r="C32" s="15" t="s">
        <v>294</v>
      </c>
      <c r="D32" s="14">
        <v>444251</v>
      </c>
      <c r="E32" s="16">
        <v>45005.693735775458</v>
      </c>
      <c r="F32" s="19">
        <f>G32+H32</f>
        <v>15.379999999999999</v>
      </c>
      <c r="G32" s="19">
        <v>7.28</v>
      </c>
      <c r="H32" s="14">
        <f>N32+O32+P32+Q32+R32+S32+T32</f>
        <v>8.1</v>
      </c>
      <c r="I32" s="15" t="s">
        <v>210</v>
      </c>
      <c r="J32" s="15" t="s">
        <v>85</v>
      </c>
      <c r="K32" s="15" t="s">
        <v>28</v>
      </c>
      <c r="L32" s="15" t="s">
        <v>3</v>
      </c>
      <c r="M32" s="15" t="s">
        <v>3</v>
      </c>
      <c r="N32" s="14">
        <v>0</v>
      </c>
      <c r="O32" s="14">
        <v>0</v>
      </c>
      <c r="P32" s="14">
        <v>0</v>
      </c>
      <c r="Q32" s="14">
        <v>6</v>
      </c>
      <c r="R32" s="14">
        <v>0</v>
      </c>
      <c r="S32" s="14">
        <v>1.2</v>
      </c>
      <c r="T32" s="14">
        <v>0.9</v>
      </c>
    </row>
    <row r="33" spans="1:20" ht="15.75" x14ac:dyDescent="0.25">
      <c r="A33" s="15" t="s">
        <v>67</v>
      </c>
      <c r="B33" s="15" t="s">
        <v>66</v>
      </c>
      <c r="C33" s="15" t="s">
        <v>294</v>
      </c>
      <c r="D33" s="14">
        <v>433042</v>
      </c>
      <c r="E33" s="16">
        <v>44996.914217314814</v>
      </c>
      <c r="F33" s="19">
        <f>G33+H33</f>
        <v>14.87</v>
      </c>
      <c r="G33" s="19">
        <v>6.17</v>
      </c>
      <c r="H33" s="14">
        <f>N33+O33+P33+Q33+R33+S33+T33</f>
        <v>8.6999999999999993</v>
      </c>
      <c r="I33" s="15" t="s">
        <v>202</v>
      </c>
      <c r="J33" s="15" t="s">
        <v>85</v>
      </c>
      <c r="K33" s="15" t="s">
        <v>17</v>
      </c>
      <c r="L33" s="15" t="s">
        <v>3</v>
      </c>
      <c r="M33" s="15" t="s">
        <v>3</v>
      </c>
      <c r="N33" s="14">
        <v>0</v>
      </c>
      <c r="O33" s="14">
        <v>0</v>
      </c>
      <c r="P33" s="14">
        <v>0</v>
      </c>
      <c r="Q33" s="14">
        <v>6</v>
      </c>
      <c r="R33" s="14">
        <v>0</v>
      </c>
      <c r="S33" s="14">
        <v>1.2</v>
      </c>
      <c r="T33" s="14">
        <v>1.5</v>
      </c>
    </row>
    <row r="34" spans="1:20" ht="15.75" x14ac:dyDescent="0.25">
      <c r="A34" s="15" t="s">
        <v>67</v>
      </c>
      <c r="B34" s="15" t="s">
        <v>66</v>
      </c>
      <c r="C34" s="15" t="s">
        <v>294</v>
      </c>
      <c r="D34" s="14">
        <v>444683</v>
      </c>
      <c r="E34" s="16">
        <v>45006.414025879625</v>
      </c>
      <c r="F34" s="19">
        <f>G34+H34</f>
        <v>14.530000000000001</v>
      </c>
      <c r="G34" s="19">
        <v>6.13</v>
      </c>
      <c r="H34" s="14">
        <f>N34+O34+P34+Q34+R34+S34+T34</f>
        <v>8.4</v>
      </c>
      <c r="I34" s="15" t="s">
        <v>207</v>
      </c>
      <c r="J34" s="15" t="s">
        <v>85</v>
      </c>
      <c r="K34" s="15" t="s">
        <v>32</v>
      </c>
      <c r="L34" s="15" t="s">
        <v>3</v>
      </c>
      <c r="M34" s="15" t="s">
        <v>3</v>
      </c>
      <c r="N34" s="14">
        <v>0</v>
      </c>
      <c r="O34" s="14">
        <v>0</v>
      </c>
      <c r="P34" s="14">
        <v>0</v>
      </c>
      <c r="Q34" s="14">
        <v>6</v>
      </c>
      <c r="R34" s="14">
        <v>0</v>
      </c>
      <c r="S34" s="14">
        <v>2.4</v>
      </c>
      <c r="T34" s="14">
        <v>0</v>
      </c>
    </row>
    <row r="35" spans="1:20" ht="15.75" x14ac:dyDescent="0.25">
      <c r="A35" s="15" t="s">
        <v>67</v>
      </c>
      <c r="B35" s="15" t="s">
        <v>66</v>
      </c>
      <c r="C35" s="15" t="s">
        <v>294</v>
      </c>
      <c r="D35" s="14">
        <v>438256</v>
      </c>
      <c r="E35" s="16">
        <v>45001.58334449074</v>
      </c>
      <c r="F35" s="19">
        <f>G35+H35</f>
        <v>14.5</v>
      </c>
      <c r="G35" s="19">
        <v>6.2</v>
      </c>
      <c r="H35" s="14">
        <f>N35+O35+P35+Q35+R35+S35+T35</f>
        <v>8.3000000000000007</v>
      </c>
      <c r="I35" s="15" t="s">
        <v>209</v>
      </c>
      <c r="J35" s="15" t="s">
        <v>85</v>
      </c>
      <c r="K35" s="15" t="s">
        <v>33</v>
      </c>
      <c r="L35" s="15" t="s">
        <v>3</v>
      </c>
      <c r="M35" s="15" t="s">
        <v>3</v>
      </c>
      <c r="N35" s="14">
        <v>0</v>
      </c>
      <c r="O35" s="14">
        <v>0</v>
      </c>
      <c r="P35" s="14">
        <v>0</v>
      </c>
      <c r="Q35" s="14">
        <v>6</v>
      </c>
      <c r="R35" s="14">
        <v>0</v>
      </c>
      <c r="S35" s="14">
        <v>0.8</v>
      </c>
      <c r="T35" s="14">
        <v>1.5</v>
      </c>
    </row>
    <row r="36" spans="1:20" ht="15.75" x14ac:dyDescent="0.25">
      <c r="A36" s="15" t="s">
        <v>67</v>
      </c>
      <c r="B36" s="15" t="s">
        <v>66</v>
      </c>
      <c r="C36" s="15" t="s">
        <v>294</v>
      </c>
      <c r="D36" s="14">
        <v>433620</v>
      </c>
      <c r="E36" s="16">
        <v>44998.547748831013</v>
      </c>
      <c r="F36" s="19">
        <f>G36+H36</f>
        <v>14.45</v>
      </c>
      <c r="G36" s="19">
        <v>6.55</v>
      </c>
      <c r="H36" s="14">
        <f>N36+O36+P36+Q36+R36+S36+T36</f>
        <v>7.9</v>
      </c>
      <c r="I36" s="15" t="s">
        <v>211</v>
      </c>
      <c r="J36" s="15" t="s">
        <v>85</v>
      </c>
      <c r="K36" s="15" t="s">
        <v>22</v>
      </c>
      <c r="L36" s="15" t="s">
        <v>3</v>
      </c>
      <c r="M36" s="15" t="s">
        <v>3</v>
      </c>
      <c r="N36" s="14">
        <v>0</v>
      </c>
      <c r="O36" s="14">
        <v>0</v>
      </c>
      <c r="P36" s="14">
        <v>0</v>
      </c>
      <c r="Q36" s="14">
        <v>6</v>
      </c>
      <c r="R36" s="14">
        <v>0</v>
      </c>
      <c r="S36" s="14">
        <v>0.4</v>
      </c>
      <c r="T36" s="14">
        <v>1.5</v>
      </c>
    </row>
    <row r="37" spans="1:20" ht="15.75" x14ac:dyDescent="0.25">
      <c r="A37" s="15" t="s">
        <v>67</v>
      </c>
      <c r="B37" s="15" t="s">
        <v>66</v>
      </c>
      <c r="C37" s="15" t="s">
        <v>294</v>
      </c>
      <c r="D37" s="14">
        <v>440226</v>
      </c>
      <c r="E37" s="16">
        <v>45002.5662949537</v>
      </c>
      <c r="F37" s="19">
        <f>G37+H37</f>
        <v>13.18</v>
      </c>
      <c r="G37" s="19">
        <v>6.38</v>
      </c>
      <c r="H37" s="14">
        <f>N37+O37+P37+Q37+R37+S37+T37</f>
        <v>6.8</v>
      </c>
      <c r="I37" s="15" t="s">
        <v>220</v>
      </c>
      <c r="J37" s="15" t="s">
        <v>85</v>
      </c>
      <c r="K37" s="15" t="s">
        <v>29</v>
      </c>
      <c r="L37" s="15" t="s">
        <v>3</v>
      </c>
      <c r="M37" s="15" t="s">
        <v>3</v>
      </c>
      <c r="N37" s="14">
        <v>0</v>
      </c>
      <c r="O37" s="14">
        <v>0</v>
      </c>
      <c r="P37" s="14">
        <v>0</v>
      </c>
      <c r="Q37" s="14">
        <v>6</v>
      </c>
      <c r="R37" s="14">
        <v>0</v>
      </c>
      <c r="S37" s="14">
        <v>0.8</v>
      </c>
      <c r="T37" s="14">
        <v>0</v>
      </c>
    </row>
    <row r="38" spans="1:20" ht="15.75" x14ac:dyDescent="0.25">
      <c r="A38" s="15" t="s">
        <v>67</v>
      </c>
      <c r="B38" s="15" t="s">
        <v>66</v>
      </c>
      <c r="C38" s="15" t="s">
        <v>294</v>
      </c>
      <c r="D38" s="14">
        <v>432951</v>
      </c>
      <c r="E38" s="16">
        <v>44996.664991238424</v>
      </c>
      <c r="F38" s="19">
        <f>G38+H38</f>
        <v>13.169999999999998</v>
      </c>
      <c r="G38" s="19">
        <v>5.77</v>
      </c>
      <c r="H38" s="14">
        <f>N38+O38+P38+Q38+R38+S38+T38</f>
        <v>7.3999999999999995</v>
      </c>
      <c r="I38" s="15" t="s">
        <v>216</v>
      </c>
      <c r="J38" s="15" t="s">
        <v>85</v>
      </c>
      <c r="K38" s="15" t="s">
        <v>7</v>
      </c>
      <c r="L38" s="15" t="s">
        <v>3</v>
      </c>
      <c r="M38" s="15" t="s">
        <v>3</v>
      </c>
      <c r="N38" s="14">
        <v>0</v>
      </c>
      <c r="O38" s="14">
        <v>0</v>
      </c>
      <c r="P38" s="14">
        <v>0</v>
      </c>
      <c r="Q38" s="14">
        <v>6</v>
      </c>
      <c r="R38" s="14">
        <v>0</v>
      </c>
      <c r="S38" s="14">
        <v>0.6</v>
      </c>
      <c r="T38" s="14">
        <v>0.8</v>
      </c>
    </row>
    <row r="39" spans="1:20" ht="15.75" x14ac:dyDescent="0.25">
      <c r="A39" s="15" t="s">
        <v>67</v>
      </c>
      <c r="B39" s="15" t="s">
        <v>66</v>
      </c>
      <c r="C39" s="15" t="s">
        <v>294</v>
      </c>
      <c r="D39" s="14">
        <v>434378</v>
      </c>
      <c r="E39" s="16">
        <v>44999.639028414349</v>
      </c>
      <c r="F39" s="19">
        <f>G39+H39</f>
        <v>11.8</v>
      </c>
      <c r="G39" s="19">
        <v>5.6</v>
      </c>
      <c r="H39" s="14">
        <f>N39+O39+P39+Q39+R39+S39+T39</f>
        <v>6.2</v>
      </c>
      <c r="I39" s="15" t="s">
        <v>225</v>
      </c>
      <c r="J39" s="15" t="s">
        <v>85</v>
      </c>
      <c r="K39" s="15" t="s">
        <v>7</v>
      </c>
      <c r="L39" s="15" t="s">
        <v>3</v>
      </c>
      <c r="M39" s="15" t="s">
        <v>3</v>
      </c>
      <c r="N39" s="14">
        <v>0</v>
      </c>
      <c r="O39" s="14">
        <v>0</v>
      </c>
      <c r="P39" s="14">
        <v>0</v>
      </c>
      <c r="Q39" s="14">
        <v>6</v>
      </c>
      <c r="R39" s="14">
        <v>0</v>
      </c>
      <c r="S39" s="14">
        <v>0.2</v>
      </c>
      <c r="T39" s="14">
        <v>0</v>
      </c>
    </row>
    <row r="40" spans="1:20" ht="15.75" x14ac:dyDescent="0.25">
      <c r="A40" s="15" t="s">
        <v>67</v>
      </c>
      <c r="B40" s="15" t="s">
        <v>66</v>
      </c>
      <c r="C40" s="15" t="s">
        <v>16</v>
      </c>
      <c r="D40" s="14">
        <v>441455</v>
      </c>
      <c r="E40" s="16">
        <v>45003.055647361107</v>
      </c>
      <c r="F40" s="19">
        <f>G40+H40</f>
        <v>25.1</v>
      </c>
      <c r="G40" s="19"/>
      <c r="H40" s="14">
        <f>N40+O40+P40+Q40+R40+S40+T40</f>
        <v>25.1</v>
      </c>
      <c r="I40" s="15" t="s">
        <v>86</v>
      </c>
      <c r="J40" s="15" t="s">
        <v>85</v>
      </c>
      <c r="K40" s="15" t="s">
        <v>7</v>
      </c>
      <c r="L40" s="15" t="s">
        <v>2</v>
      </c>
      <c r="M40" s="15" t="s">
        <v>3</v>
      </c>
      <c r="N40" s="14">
        <v>6</v>
      </c>
      <c r="O40" s="14">
        <v>0</v>
      </c>
      <c r="P40" s="14">
        <v>0</v>
      </c>
      <c r="Q40" s="14">
        <v>6</v>
      </c>
      <c r="R40" s="14">
        <v>3</v>
      </c>
      <c r="S40" s="14">
        <v>8.6</v>
      </c>
      <c r="T40" s="14">
        <v>1.5</v>
      </c>
    </row>
    <row r="41" spans="1:20" ht="15.75" x14ac:dyDescent="0.25">
      <c r="A41" s="15" t="s">
        <v>67</v>
      </c>
      <c r="B41" s="15" t="s">
        <v>66</v>
      </c>
      <c r="C41" s="15" t="s">
        <v>16</v>
      </c>
      <c r="D41" s="14">
        <v>443501</v>
      </c>
      <c r="E41" s="16">
        <v>45004.650208229163</v>
      </c>
      <c r="F41" s="19">
        <f>G41+H41</f>
        <v>22</v>
      </c>
      <c r="G41" s="19"/>
      <c r="H41" s="14">
        <f>N41+O41+P41+Q41+R41+S41+T41</f>
        <v>22</v>
      </c>
      <c r="I41" s="15" t="s">
        <v>100</v>
      </c>
      <c r="J41" s="15" t="s">
        <v>85</v>
      </c>
      <c r="K41" s="15" t="s">
        <v>37</v>
      </c>
      <c r="L41" s="15" t="s">
        <v>3</v>
      </c>
      <c r="M41" s="15" t="s">
        <v>3</v>
      </c>
      <c r="N41" s="14">
        <v>0</v>
      </c>
      <c r="O41" s="14">
        <v>0</v>
      </c>
      <c r="P41" s="14">
        <v>0</v>
      </c>
      <c r="Q41" s="14">
        <v>6</v>
      </c>
      <c r="R41" s="14">
        <v>3</v>
      </c>
      <c r="S41" s="14">
        <v>12</v>
      </c>
      <c r="T41" s="14">
        <v>1</v>
      </c>
    </row>
    <row r="42" spans="1:20" ht="15.75" x14ac:dyDescent="0.25">
      <c r="A42" s="15" t="s">
        <v>67</v>
      </c>
      <c r="B42" s="15" t="s">
        <v>66</v>
      </c>
      <c r="C42" s="15" t="s">
        <v>16</v>
      </c>
      <c r="D42" s="14">
        <v>444981</v>
      </c>
      <c r="E42" s="16">
        <v>45006.678124108796</v>
      </c>
      <c r="F42" s="19">
        <f>G42+H42</f>
        <v>21.9</v>
      </c>
      <c r="G42" s="19"/>
      <c r="H42" s="14">
        <f>N42+O42+P42+Q42+R42+S42+T42</f>
        <v>21.9</v>
      </c>
      <c r="I42" s="15" t="s">
        <v>102</v>
      </c>
      <c r="J42" s="15" t="s">
        <v>85</v>
      </c>
      <c r="K42" s="15" t="s">
        <v>29</v>
      </c>
      <c r="L42" s="15" t="s">
        <v>3</v>
      </c>
      <c r="M42" s="15" t="s">
        <v>3</v>
      </c>
      <c r="N42" s="14">
        <v>0</v>
      </c>
      <c r="O42" s="14">
        <v>0</v>
      </c>
      <c r="P42" s="14">
        <v>0</v>
      </c>
      <c r="Q42" s="14">
        <v>6</v>
      </c>
      <c r="R42" s="14">
        <v>3</v>
      </c>
      <c r="S42" s="14">
        <v>11.4</v>
      </c>
      <c r="T42" s="14">
        <v>1.5</v>
      </c>
    </row>
    <row r="43" spans="1:20" ht="15.75" x14ac:dyDescent="0.25">
      <c r="A43" s="15" t="s">
        <v>67</v>
      </c>
      <c r="B43" s="15" t="s">
        <v>66</v>
      </c>
      <c r="C43" s="15" t="s">
        <v>16</v>
      </c>
      <c r="D43" s="14">
        <v>443488</v>
      </c>
      <c r="E43" s="16">
        <v>45004.632260266204</v>
      </c>
      <c r="F43" s="19">
        <f>G43+H43</f>
        <v>21.5</v>
      </c>
      <c r="G43" s="19"/>
      <c r="H43" s="14">
        <f>N43+O43+P43+Q43+R43+S43+T43</f>
        <v>21.5</v>
      </c>
      <c r="I43" s="15" t="s">
        <v>106</v>
      </c>
      <c r="J43" s="15" t="s">
        <v>85</v>
      </c>
      <c r="K43" s="15" t="s">
        <v>33</v>
      </c>
      <c r="L43" s="15" t="s">
        <v>3</v>
      </c>
      <c r="M43" s="15" t="s">
        <v>3</v>
      </c>
      <c r="N43" s="14">
        <v>0</v>
      </c>
      <c r="O43" s="14">
        <v>0</v>
      </c>
      <c r="P43" s="14">
        <v>0</v>
      </c>
      <c r="Q43" s="14">
        <v>6</v>
      </c>
      <c r="R43" s="14">
        <v>3</v>
      </c>
      <c r="S43" s="14">
        <v>11</v>
      </c>
      <c r="T43" s="14">
        <v>1.5</v>
      </c>
    </row>
    <row r="44" spans="1:20" ht="15.75" x14ac:dyDescent="0.25">
      <c r="A44" s="15" t="s">
        <v>67</v>
      </c>
      <c r="B44" s="15" t="s">
        <v>66</v>
      </c>
      <c r="C44" s="15" t="s">
        <v>16</v>
      </c>
      <c r="D44" s="14">
        <v>434531</v>
      </c>
      <c r="E44" s="16">
        <v>44999.745097233797</v>
      </c>
      <c r="F44" s="19">
        <f>G44+H44</f>
        <v>21</v>
      </c>
      <c r="G44" s="19"/>
      <c r="H44" s="14">
        <f>N44+O44+P44+Q44+R44+S44+T44</f>
        <v>21</v>
      </c>
      <c r="I44" s="15" t="s">
        <v>109</v>
      </c>
      <c r="J44" s="15" t="s">
        <v>85</v>
      </c>
      <c r="K44" s="15" t="s">
        <v>31</v>
      </c>
      <c r="L44" s="15" t="s">
        <v>2</v>
      </c>
      <c r="M44" s="15" t="s">
        <v>3</v>
      </c>
      <c r="N44" s="14">
        <v>6</v>
      </c>
      <c r="O44" s="14">
        <v>4</v>
      </c>
      <c r="P44" s="14">
        <v>0</v>
      </c>
      <c r="Q44" s="14">
        <v>6</v>
      </c>
      <c r="R44" s="14">
        <v>0</v>
      </c>
      <c r="S44" s="14">
        <v>4.4000000000000004</v>
      </c>
      <c r="T44" s="14">
        <v>0.6</v>
      </c>
    </row>
    <row r="45" spans="1:20" ht="15.75" x14ac:dyDescent="0.25">
      <c r="A45" s="15" t="s">
        <v>67</v>
      </c>
      <c r="B45" s="15" t="s">
        <v>66</v>
      </c>
      <c r="C45" s="15" t="s">
        <v>16</v>
      </c>
      <c r="D45" s="14">
        <v>444551</v>
      </c>
      <c r="E45" s="16">
        <v>45005.978858229166</v>
      </c>
      <c r="F45" s="19">
        <f>G45+H45</f>
        <v>19.8</v>
      </c>
      <c r="G45" s="19"/>
      <c r="H45" s="14">
        <f>N45+O45+P45+Q45+R45+S45+T45</f>
        <v>19.8</v>
      </c>
      <c r="I45" s="15" t="s">
        <v>114</v>
      </c>
      <c r="J45" s="15" t="s">
        <v>85</v>
      </c>
      <c r="K45" s="15" t="s">
        <v>41</v>
      </c>
      <c r="L45" s="15" t="s">
        <v>3</v>
      </c>
      <c r="M45" s="15" t="s">
        <v>3</v>
      </c>
      <c r="N45" s="14">
        <v>0</v>
      </c>
      <c r="O45" s="14">
        <v>0</v>
      </c>
      <c r="P45" s="14">
        <v>0</v>
      </c>
      <c r="Q45" s="14">
        <v>6</v>
      </c>
      <c r="R45" s="14">
        <v>3</v>
      </c>
      <c r="S45" s="14">
        <v>10</v>
      </c>
      <c r="T45" s="14">
        <v>0.8</v>
      </c>
    </row>
    <row r="46" spans="1:20" ht="15.75" x14ac:dyDescent="0.25">
      <c r="A46" s="15" t="s">
        <v>67</v>
      </c>
      <c r="B46" s="15" t="s">
        <v>66</v>
      </c>
      <c r="C46" s="15" t="s">
        <v>16</v>
      </c>
      <c r="D46" s="14">
        <v>433138</v>
      </c>
      <c r="E46" s="16">
        <v>44997.482396493055</v>
      </c>
      <c r="F46" s="19">
        <f>G46+H46</f>
        <v>19.3</v>
      </c>
      <c r="G46" s="19"/>
      <c r="H46" s="14">
        <f>N46+O46+P46+Q46+R46+S46+T46</f>
        <v>19.3</v>
      </c>
      <c r="I46" s="15" t="s">
        <v>116</v>
      </c>
      <c r="J46" s="15" t="s">
        <v>85</v>
      </c>
      <c r="K46" s="15" t="s">
        <v>58</v>
      </c>
      <c r="L46" s="15" t="s">
        <v>3</v>
      </c>
      <c r="M46" s="15" t="s">
        <v>3</v>
      </c>
      <c r="N46" s="14">
        <v>0</v>
      </c>
      <c r="O46" s="14">
        <v>0</v>
      </c>
      <c r="P46" s="14">
        <v>0</v>
      </c>
      <c r="Q46" s="14">
        <v>6</v>
      </c>
      <c r="R46" s="14">
        <v>3</v>
      </c>
      <c r="S46" s="14">
        <v>8.8000000000000007</v>
      </c>
      <c r="T46" s="14">
        <v>1.5</v>
      </c>
    </row>
    <row r="47" spans="1:20" ht="15.75" x14ac:dyDescent="0.25">
      <c r="A47" s="15" t="s">
        <v>67</v>
      </c>
      <c r="B47" s="15" t="s">
        <v>66</v>
      </c>
      <c r="C47" s="15" t="s">
        <v>16</v>
      </c>
      <c r="D47" s="14">
        <v>444331</v>
      </c>
      <c r="E47" s="16">
        <v>45005.72586204861</v>
      </c>
      <c r="F47" s="19">
        <f>G47+H47</f>
        <v>17.3</v>
      </c>
      <c r="G47" s="19"/>
      <c r="H47" s="14">
        <f>N47+O47+P47+Q47+R47+S47+T47</f>
        <v>17.3</v>
      </c>
      <c r="I47" s="15" t="s">
        <v>129</v>
      </c>
      <c r="J47" s="15" t="s">
        <v>85</v>
      </c>
      <c r="K47" s="15" t="s">
        <v>33</v>
      </c>
      <c r="L47" s="15" t="s">
        <v>3</v>
      </c>
      <c r="M47" s="15" t="s">
        <v>3</v>
      </c>
      <c r="N47" s="14">
        <v>0</v>
      </c>
      <c r="O47" s="14">
        <v>0</v>
      </c>
      <c r="P47" s="14">
        <v>0</v>
      </c>
      <c r="Q47" s="14">
        <v>6</v>
      </c>
      <c r="R47" s="14">
        <v>3</v>
      </c>
      <c r="S47" s="14">
        <v>6.8</v>
      </c>
      <c r="T47" s="14">
        <v>1.5</v>
      </c>
    </row>
    <row r="48" spans="1:20" ht="15.75" x14ac:dyDescent="0.25">
      <c r="A48" s="15" t="s">
        <v>67</v>
      </c>
      <c r="B48" s="15" t="s">
        <v>66</v>
      </c>
      <c r="C48" s="15" t="s">
        <v>16</v>
      </c>
      <c r="D48" s="14">
        <v>443769</v>
      </c>
      <c r="E48" s="16">
        <v>45005.350155081018</v>
      </c>
      <c r="F48" s="19">
        <f>G48+H48</f>
        <v>16.899999999999999</v>
      </c>
      <c r="G48" s="19"/>
      <c r="H48" s="14">
        <f>N48+O48+P48+Q48+R48+S48+T48</f>
        <v>16.899999999999999</v>
      </c>
      <c r="I48" s="15" t="s">
        <v>135</v>
      </c>
      <c r="J48" s="15" t="s">
        <v>85</v>
      </c>
      <c r="K48" s="15" t="s">
        <v>5</v>
      </c>
      <c r="L48" s="15" t="s">
        <v>3</v>
      </c>
      <c r="M48" s="15" t="s">
        <v>3</v>
      </c>
      <c r="N48" s="14">
        <v>0</v>
      </c>
      <c r="O48" s="14">
        <v>0</v>
      </c>
      <c r="P48" s="14">
        <v>0</v>
      </c>
      <c r="Q48" s="14">
        <v>6</v>
      </c>
      <c r="R48" s="14">
        <v>3</v>
      </c>
      <c r="S48" s="14">
        <v>7</v>
      </c>
      <c r="T48" s="14">
        <v>0.9</v>
      </c>
    </row>
    <row r="49" spans="1:20" ht="15.75" x14ac:dyDescent="0.25">
      <c r="A49" s="15" t="s">
        <v>67</v>
      </c>
      <c r="B49" s="15" t="s">
        <v>66</v>
      </c>
      <c r="C49" s="15" t="s">
        <v>16</v>
      </c>
      <c r="D49" s="14">
        <v>440609</v>
      </c>
      <c r="E49" s="16">
        <v>45002.674661782403</v>
      </c>
      <c r="F49" s="19">
        <f>G49+H49</f>
        <v>15.5</v>
      </c>
      <c r="G49" s="19"/>
      <c r="H49" s="14">
        <f>N49+O49+P49+Q49+R49+S49+T49</f>
        <v>15.5</v>
      </c>
      <c r="I49" s="15" t="s">
        <v>139</v>
      </c>
      <c r="J49" s="15" t="s">
        <v>85</v>
      </c>
      <c r="K49" s="15" t="s">
        <v>45</v>
      </c>
      <c r="L49" s="15" t="s">
        <v>3</v>
      </c>
      <c r="M49" s="15" t="s">
        <v>3</v>
      </c>
      <c r="N49" s="14">
        <v>0</v>
      </c>
      <c r="O49" s="14">
        <v>0</v>
      </c>
      <c r="P49" s="14">
        <v>0</v>
      </c>
      <c r="Q49" s="14">
        <v>6</v>
      </c>
      <c r="R49" s="14">
        <v>0</v>
      </c>
      <c r="S49" s="14">
        <v>8</v>
      </c>
      <c r="T49" s="14">
        <v>1.5</v>
      </c>
    </row>
    <row r="50" spans="1:20" ht="15.75" x14ac:dyDescent="0.25">
      <c r="A50" s="15" t="s">
        <v>67</v>
      </c>
      <c r="B50" s="15" t="s">
        <v>66</v>
      </c>
      <c r="C50" s="15" t="s">
        <v>16</v>
      </c>
      <c r="D50" s="14">
        <v>440685</v>
      </c>
      <c r="E50" s="16">
        <v>45002.706349803237</v>
      </c>
      <c r="F50" s="19">
        <f>G50+H50</f>
        <v>13.3</v>
      </c>
      <c r="G50" s="19"/>
      <c r="H50" s="14">
        <f>N50+O50+P50+Q50+R50+S50+T50</f>
        <v>13.3</v>
      </c>
      <c r="I50" s="15" t="s">
        <v>157</v>
      </c>
      <c r="J50" s="15" t="s">
        <v>85</v>
      </c>
      <c r="K50" s="15" t="s">
        <v>31</v>
      </c>
      <c r="L50" s="15" t="s">
        <v>3</v>
      </c>
      <c r="M50" s="15" t="s">
        <v>3</v>
      </c>
      <c r="N50" s="14">
        <v>0</v>
      </c>
      <c r="O50" s="14">
        <v>0</v>
      </c>
      <c r="P50" s="14">
        <v>0</v>
      </c>
      <c r="Q50" s="14">
        <v>6</v>
      </c>
      <c r="R50" s="14">
        <v>3</v>
      </c>
      <c r="S50" s="14">
        <v>2.8</v>
      </c>
      <c r="T50" s="14">
        <v>1.5</v>
      </c>
    </row>
    <row r="51" spans="1:20" ht="15.75" x14ac:dyDescent="0.25">
      <c r="A51" s="15" t="s">
        <v>67</v>
      </c>
      <c r="B51" s="15" t="s">
        <v>66</v>
      </c>
      <c r="C51" s="15" t="s">
        <v>16</v>
      </c>
      <c r="D51" s="14">
        <v>434616</v>
      </c>
      <c r="E51" s="16">
        <v>44999.818629513888</v>
      </c>
      <c r="F51" s="19">
        <f>G51+H51</f>
        <v>12.4</v>
      </c>
      <c r="G51" s="19"/>
      <c r="H51" s="14">
        <f>N51+O51+P51+Q51+R51+S51+T51</f>
        <v>12.4</v>
      </c>
      <c r="I51" s="15" t="s">
        <v>166</v>
      </c>
      <c r="J51" s="15" t="s">
        <v>85</v>
      </c>
      <c r="K51" s="15" t="s">
        <v>7</v>
      </c>
      <c r="L51" s="15" t="s">
        <v>3</v>
      </c>
      <c r="M51" s="15" t="s">
        <v>3</v>
      </c>
      <c r="N51" s="14">
        <v>0</v>
      </c>
      <c r="O51" s="14">
        <v>0</v>
      </c>
      <c r="P51" s="14">
        <v>0</v>
      </c>
      <c r="Q51" s="14">
        <v>6</v>
      </c>
      <c r="R51" s="14">
        <v>0</v>
      </c>
      <c r="S51" s="14">
        <v>5.8</v>
      </c>
      <c r="T51" s="14">
        <v>0.6</v>
      </c>
    </row>
    <row r="52" spans="1:20" ht="15.75" x14ac:dyDescent="0.25">
      <c r="A52" s="15" t="s">
        <v>67</v>
      </c>
      <c r="B52" s="15" t="s">
        <v>66</v>
      </c>
      <c r="C52" s="15" t="s">
        <v>16</v>
      </c>
      <c r="D52" s="14">
        <v>441145</v>
      </c>
      <c r="E52" s="16">
        <v>45002.894900520834</v>
      </c>
      <c r="F52" s="19">
        <f>G52+H52</f>
        <v>12.200000000000001</v>
      </c>
      <c r="G52" s="19"/>
      <c r="H52" s="14">
        <f>N52+O52+P52+Q52+R52+S52+T52</f>
        <v>12.200000000000001</v>
      </c>
      <c r="I52" s="15" t="s">
        <v>169</v>
      </c>
      <c r="J52" s="15" t="s">
        <v>85</v>
      </c>
      <c r="K52" s="15" t="s">
        <v>32</v>
      </c>
      <c r="L52" s="15" t="s">
        <v>3</v>
      </c>
      <c r="M52" s="15" t="s">
        <v>3</v>
      </c>
      <c r="N52" s="14">
        <v>0</v>
      </c>
      <c r="O52" s="14">
        <v>0</v>
      </c>
      <c r="P52" s="14">
        <v>0</v>
      </c>
      <c r="Q52" s="14">
        <v>6</v>
      </c>
      <c r="R52" s="14">
        <v>3</v>
      </c>
      <c r="S52" s="14">
        <v>2.4</v>
      </c>
      <c r="T52" s="14">
        <v>0.8</v>
      </c>
    </row>
    <row r="53" spans="1:20" ht="15.75" x14ac:dyDescent="0.25">
      <c r="A53" s="15" t="s">
        <v>67</v>
      </c>
      <c r="B53" s="15" t="s">
        <v>66</v>
      </c>
      <c r="C53" s="15" t="s">
        <v>16</v>
      </c>
      <c r="D53" s="14">
        <v>444471</v>
      </c>
      <c r="E53" s="16">
        <v>45005.810599282406</v>
      </c>
      <c r="F53" s="19">
        <f>G53+H53</f>
        <v>11.9</v>
      </c>
      <c r="G53" s="19"/>
      <c r="H53" s="14">
        <f>N53+O53+P53+Q53+R53+S53+T53</f>
        <v>11.9</v>
      </c>
      <c r="I53" s="15" t="s">
        <v>172</v>
      </c>
      <c r="J53" s="15" t="s">
        <v>85</v>
      </c>
      <c r="K53" s="15" t="s">
        <v>31</v>
      </c>
      <c r="L53" s="15" t="s">
        <v>3</v>
      </c>
      <c r="M53" s="15" t="s">
        <v>3</v>
      </c>
      <c r="N53" s="14">
        <v>0</v>
      </c>
      <c r="O53" s="14">
        <v>0</v>
      </c>
      <c r="P53" s="14">
        <v>0</v>
      </c>
      <c r="Q53" s="14">
        <v>6</v>
      </c>
      <c r="R53" s="14">
        <v>3</v>
      </c>
      <c r="S53" s="14">
        <v>1.4</v>
      </c>
      <c r="T53" s="14">
        <v>1.5</v>
      </c>
    </row>
    <row r="54" spans="1:20" ht="15.75" x14ac:dyDescent="0.25">
      <c r="A54" s="15" t="s">
        <v>67</v>
      </c>
      <c r="B54" s="15" t="s">
        <v>66</v>
      </c>
      <c r="C54" s="15" t="s">
        <v>16</v>
      </c>
      <c r="D54" s="14">
        <v>444968</v>
      </c>
      <c r="E54" s="16">
        <v>45006.67386116898</v>
      </c>
      <c r="F54" s="19">
        <f>G54+H54</f>
        <v>11.7</v>
      </c>
      <c r="G54" s="19"/>
      <c r="H54" s="14">
        <f>N54+O54+P54+Q54+R54+S54+T54</f>
        <v>11.7</v>
      </c>
      <c r="I54" s="15" t="s">
        <v>176</v>
      </c>
      <c r="J54" s="15" t="s">
        <v>85</v>
      </c>
      <c r="K54" s="15" t="s">
        <v>41</v>
      </c>
      <c r="L54" s="15" t="s">
        <v>3</v>
      </c>
      <c r="M54" s="15" t="s">
        <v>3</v>
      </c>
      <c r="N54" s="14">
        <v>0</v>
      </c>
      <c r="O54" s="14">
        <v>0</v>
      </c>
      <c r="P54" s="14">
        <v>0</v>
      </c>
      <c r="Q54" s="14">
        <v>6</v>
      </c>
      <c r="R54" s="14">
        <v>3</v>
      </c>
      <c r="S54" s="14">
        <v>1.2</v>
      </c>
      <c r="T54" s="14">
        <v>1.5</v>
      </c>
    </row>
    <row r="55" spans="1:20" ht="15.75" x14ac:dyDescent="0.25">
      <c r="A55" s="15" t="s">
        <v>67</v>
      </c>
      <c r="B55" s="15" t="s">
        <v>66</v>
      </c>
      <c r="C55" s="15" t="s">
        <v>16</v>
      </c>
      <c r="D55" s="14">
        <v>445011</v>
      </c>
      <c r="E55" s="16">
        <v>45006.732082939816</v>
      </c>
      <c r="F55" s="19">
        <f>G55+H55</f>
        <v>11.5</v>
      </c>
      <c r="G55" s="19"/>
      <c r="H55" s="14">
        <f>N55+O55+P55+Q55+R55+S55+T55</f>
        <v>11.5</v>
      </c>
      <c r="I55" s="15" t="s">
        <v>178</v>
      </c>
      <c r="J55" s="15" t="s">
        <v>85</v>
      </c>
      <c r="K55" s="15" t="s">
        <v>41</v>
      </c>
      <c r="L55" s="15" t="s">
        <v>3</v>
      </c>
      <c r="M55" s="15" t="s">
        <v>3</v>
      </c>
      <c r="N55" s="14">
        <v>0</v>
      </c>
      <c r="O55" s="14">
        <v>0</v>
      </c>
      <c r="P55" s="14">
        <v>0</v>
      </c>
      <c r="Q55" s="14">
        <v>6</v>
      </c>
      <c r="R55" s="14">
        <v>3</v>
      </c>
      <c r="S55" s="14">
        <v>1</v>
      </c>
      <c r="T55" s="14">
        <v>1.5</v>
      </c>
    </row>
    <row r="56" spans="1:20" ht="15.75" x14ac:dyDescent="0.25">
      <c r="A56" s="15" t="s">
        <v>67</v>
      </c>
      <c r="B56" s="15" t="s">
        <v>66</v>
      </c>
      <c r="C56" s="15" t="s">
        <v>16</v>
      </c>
      <c r="D56" s="14">
        <v>435540</v>
      </c>
      <c r="E56" s="16">
        <v>45000.48429876157</v>
      </c>
      <c r="F56" s="19">
        <f>G56+H56</f>
        <v>11.3</v>
      </c>
      <c r="G56" s="19"/>
      <c r="H56" s="14">
        <f>N56+O56+P56+Q56+R56+S56+T56</f>
        <v>11.3</v>
      </c>
      <c r="I56" s="15" t="s">
        <v>181</v>
      </c>
      <c r="J56" s="15" t="s">
        <v>85</v>
      </c>
      <c r="K56" s="15" t="s">
        <v>51</v>
      </c>
      <c r="L56" s="15" t="s">
        <v>3</v>
      </c>
      <c r="M56" s="15" t="s">
        <v>3</v>
      </c>
      <c r="N56" s="14">
        <v>0</v>
      </c>
      <c r="O56" s="14">
        <v>0</v>
      </c>
      <c r="P56" s="14">
        <v>0</v>
      </c>
      <c r="Q56" s="14">
        <v>6</v>
      </c>
      <c r="R56" s="14">
        <v>3</v>
      </c>
      <c r="S56" s="14">
        <v>0.8</v>
      </c>
      <c r="T56" s="14">
        <v>1.5</v>
      </c>
    </row>
    <row r="57" spans="1:20" ht="15.75" x14ac:dyDescent="0.25">
      <c r="A57" s="15" t="s">
        <v>67</v>
      </c>
      <c r="B57" s="15" t="s">
        <v>66</v>
      </c>
      <c r="C57" s="15" t="s">
        <v>16</v>
      </c>
      <c r="D57" s="14">
        <v>443536</v>
      </c>
      <c r="E57" s="16">
        <v>45004.713398414351</v>
      </c>
      <c r="F57" s="19">
        <f>G57+H57</f>
        <v>11.3</v>
      </c>
      <c r="G57" s="19"/>
      <c r="H57" s="14">
        <f>N57+O57+P57+Q57+R57+S57+T57</f>
        <v>11.3</v>
      </c>
      <c r="I57" s="15" t="s">
        <v>182</v>
      </c>
      <c r="J57" s="15" t="s">
        <v>85</v>
      </c>
      <c r="K57" s="15" t="s">
        <v>35</v>
      </c>
      <c r="L57" s="15" t="s">
        <v>3</v>
      </c>
      <c r="M57" s="15" t="s">
        <v>3</v>
      </c>
      <c r="N57" s="14">
        <v>0</v>
      </c>
      <c r="O57" s="14">
        <v>0</v>
      </c>
      <c r="P57" s="14">
        <v>0</v>
      </c>
      <c r="Q57" s="14">
        <v>6</v>
      </c>
      <c r="R57" s="14">
        <v>3</v>
      </c>
      <c r="S57" s="14">
        <v>0.8</v>
      </c>
      <c r="T57" s="14">
        <v>1.5</v>
      </c>
    </row>
    <row r="58" spans="1:20" ht="15.75" x14ac:dyDescent="0.25">
      <c r="A58" s="15" t="s">
        <v>67</v>
      </c>
      <c r="B58" s="15" t="s">
        <v>66</v>
      </c>
      <c r="C58" s="15" t="s">
        <v>16</v>
      </c>
      <c r="D58" s="14">
        <v>433708</v>
      </c>
      <c r="E58" s="16">
        <v>44998.644124432867</v>
      </c>
      <c r="F58" s="19">
        <f>G58+H58</f>
        <v>11.1</v>
      </c>
      <c r="G58" s="19"/>
      <c r="H58" s="14">
        <f>N58+O58+P58+Q58+R58+S58+T58</f>
        <v>11.1</v>
      </c>
      <c r="I58" s="15" t="s">
        <v>183</v>
      </c>
      <c r="J58" s="15" t="s">
        <v>85</v>
      </c>
      <c r="K58" s="15" t="s">
        <v>27</v>
      </c>
      <c r="L58" s="15" t="s">
        <v>3</v>
      </c>
      <c r="M58" s="15" t="s">
        <v>3</v>
      </c>
      <c r="N58" s="14">
        <v>0</v>
      </c>
      <c r="O58" s="14">
        <v>0</v>
      </c>
      <c r="P58" s="14">
        <v>0</v>
      </c>
      <c r="Q58" s="14">
        <v>6</v>
      </c>
      <c r="R58" s="14">
        <v>3</v>
      </c>
      <c r="S58" s="14">
        <v>0.6</v>
      </c>
      <c r="T58" s="14">
        <v>1.5</v>
      </c>
    </row>
    <row r="59" spans="1:20" ht="15.75" x14ac:dyDescent="0.25">
      <c r="A59" s="15" t="s">
        <v>67</v>
      </c>
      <c r="B59" s="15" t="s">
        <v>66</v>
      </c>
      <c r="C59" s="15" t="s">
        <v>16</v>
      </c>
      <c r="D59" s="14">
        <v>444999</v>
      </c>
      <c r="E59" s="16">
        <v>45006.720433842587</v>
      </c>
      <c r="F59" s="19">
        <f>G59+H59</f>
        <v>10.899999999999999</v>
      </c>
      <c r="G59" s="19"/>
      <c r="H59" s="14">
        <f>N59+O59+P59+Q59+R59+S59+T59</f>
        <v>10.899999999999999</v>
      </c>
      <c r="I59" s="15" t="s">
        <v>189</v>
      </c>
      <c r="J59" s="15" t="s">
        <v>85</v>
      </c>
      <c r="K59" s="15" t="s">
        <v>21</v>
      </c>
      <c r="L59" s="15" t="s">
        <v>3</v>
      </c>
      <c r="M59" s="15" t="s">
        <v>3</v>
      </c>
      <c r="N59" s="14">
        <v>0</v>
      </c>
      <c r="O59" s="14">
        <v>0</v>
      </c>
      <c r="P59" s="14">
        <v>0</v>
      </c>
      <c r="Q59" s="14">
        <v>6</v>
      </c>
      <c r="R59" s="14">
        <v>3</v>
      </c>
      <c r="S59" s="14">
        <v>1.2</v>
      </c>
      <c r="T59" s="14">
        <v>0.7</v>
      </c>
    </row>
    <row r="60" spans="1:20" ht="15.75" x14ac:dyDescent="0.25">
      <c r="A60" s="15" t="s">
        <v>67</v>
      </c>
      <c r="B60" s="15" t="s">
        <v>66</v>
      </c>
      <c r="C60" s="15" t="s">
        <v>16</v>
      </c>
      <c r="D60" s="14">
        <v>442505</v>
      </c>
      <c r="E60" s="16">
        <v>45003.800998506944</v>
      </c>
      <c r="F60" s="19">
        <f>G60+H60</f>
        <v>10.5</v>
      </c>
      <c r="G60" s="19"/>
      <c r="H60" s="14">
        <f>N60+O60+P60+Q60+R60+S60+T60</f>
        <v>10.5</v>
      </c>
      <c r="I60" s="15" t="s">
        <v>190</v>
      </c>
      <c r="J60" s="15" t="s">
        <v>85</v>
      </c>
      <c r="K60" s="15" t="s">
        <v>37</v>
      </c>
      <c r="L60" s="15" t="s">
        <v>3</v>
      </c>
      <c r="M60" s="15" t="s">
        <v>3</v>
      </c>
      <c r="N60" s="14">
        <v>0</v>
      </c>
      <c r="O60" s="14">
        <v>0</v>
      </c>
      <c r="P60" s="14">
        <v>0</v>
      </c>
      <c r="Q60" s="14">
        <v>6</v>
      </c>
      <c r="R60" s="14">
        <v>0</v>
      </c>
      <c r="S60" s="14">
        <v>3</v>
      </c>
      <c r="T60" s="14">
        <v>1.5</v>
      </c>
    </row>
    <row r="61" spans="1:20" ht="15.75" x14ac:dyDescent="0.25">
      <c r="A61" s="15" t="s">
        <v>67</v>
      </c>
      <c r="B61" s="15" t="s">
        <v>66</v>
      </c>
      <c r="C61" s="15" t="s">
        <v>16</v>
      </c>
      <c r="D61" s="14">
        <v>441762</v>
      </c>
      <c r="E61" s="16">
        <v>45003.479562870365</v>
      </c>
      <c r="F61" s="19">
        <f>G61+H61</f>
        <v>10.1</v>
      </c>
      <c r="G61" s="19"/>
      <c r="H61" s="14">
        <f>N61+O61+P61+Q61+R61+S61+T61</f>
        <v>10.1</v>
      </c>
      <c r="I61" s="15" t="s">
        <v>192</v>
      </c>
      <c r="J61" s="15" t="s">
        <v>85</v>
      </c>
      <c r="K61" s="15" t="s">
        <v>40</v>
      </c>
      <c r="L61" s="15" t="s">
        <v>3</v>
      </c>
      <c r="M61" s="15" t="s">
        <v>3</v>
      </c>
      <c r="N61" s="14">
        <v>0</v>
      </c>
      <c r="O61" s="14">
        <v>0</v>
      </c>
      <c r="P61" s="14">
        <v>0</v>
      </c>
      <c r="Q61" s="14">
        <v>6</v>
      </c>
      <c r="R61" s="14">
        <v>0</v>
      </c>
      <c r="S61" s="14">
        <v>2.6</v>
      </c>
      <c r="T61" s="14">
        <v>1.5</v>
      </c>
    </row>
    <row r="62" spans="1:20" ht="15.75" x14ac:dyDescent="0.25">
      <c r="A62" s="15" t="s">
        <v>67</v>
      </c>
      <c r="B62" s="15" t="s">
        <v>66</v>
      </c>
      <c r="C62" s="15" t="s">
        <v>16</v>
      </c>
      <c r="D62" s="14">
        <v>444381</v>
      </c>
      <c r="E62" s="16">
        <v>45005.769814282408</v>
      </c>
      <c r="F62" s="19">
        <f>G62+H62</f>
        <v>9.4</v>
      </c>
      <c r="G62" s="19"/>
      <c r="H62" s="14">
        <f>N62+O62+P62+Q62+R62+S62+T62</f>
        <v>9.4</v>
      </c>
      <c r="I62" s="15" t="s">
        <v>198</v>
      </c>
      <c r="J62" s="15" t="s">
        <v>85</v>
      </c>
      <c r="K62" s="15" t="s">
        <v>27</v>
      </c>
      <c r="L62" s="15" t="s">
        <v>3</v>
      </c>
      <c r="M62" s="15" t="s">
        <v>3</v>
      </c>
      <c r="N62" s="14">
        <v>0</v>
      </c>
      <c r="O62" s="14">
        <v>0</v>
      </c>
      <c r="P62" s="14">
        <v>0</v>
      </c>
      <c r="Q62" s="14">
        <v>6</v>
      </c>
      <c r="R62" s="14">
        <v>0</v>
      </c>
      <c r="S62" s="14">
        <v>2.6</v>
      </c>
      <c r="T62" s="14">
        <v>0.8</v>
      </c>
    </row>
    <row r="63" spans="1:20" ht="15.75" x14ac:dyDescent="0.25">
      <c r="A63" s="15" t="s">
        <v>67</v>
      </c>
      <c r="B63" s="15" t="s">
        <v>66</v>
      </c>
      <c r="C63" s="15" t="s">
        <v>16</v>
      </c>
      <c r="D63" s="14">
        <v>444532</v>
      </c>
      <c r="E63" s="16">
        <v>45005.927291458334</v>
      </c>
      <c r="F63" s="19">
        <f>G63+H63</f>
        <v>8.5</v>
      </c>
      <c r="G63" s="19"/>
      <c r="H63" s="14">
        <f>N63+O63+P63+Q63+R63+S63+T63</f>
        <v>8.5</v>
      </c>
      <c r="I63" s="15" t="s">
        <v>205</v>
      </c>
      <c r="J63" s="15" t="s">
        <v>85</v>
      </c>
      <c r="K63" s="15" t="s">
        <v>37</v>
      </c>
      <c r="L63" s="15" t="s">
        <v>3</v>
      </c>
      <c r="M63" s="15" t="s">
        <v>3</v>
      </c>
      <c r="N63" s="14">
        <v>0</v>
      </c>
      <c r="O63" s="14">
        <v>0</v>
      </c>
      <c r="P63" s="14">
        <v>0</v>
      </c>
      <c r="Q63" s="14">
        <v>6</v>
      </c>
      <c r="R63" s="14">
        <v>0</v>
      </c>
      <c r="S63" s="14">
        <v>1</v>
      </c>
      <c r="T63" s="14">
        <v>1.5</v>
      </c>
    </row>
    <row r="64" spans="1:20" ht="15.75" x14ac:dyDescent="0.25">
      <c r="A64" s="15" t="s">
        <v>67</v>
      </c>
      <c r="B64" s="15" t="s">
        <v>66</v>
      </c>
      <c r="C64" s="15" t="s">
        <v>16</v>
      </c>
      <c r="D64" s="14">
        <v>438917</v>
      </c>
      <c r="E64" s="16">
        <v>45001.816837800921</v>
      </c>
      <c r="F64" s="19">
        <f>G64+H64</f>
        <v>8.3000000000000007</v>
      </c>
      <c r="G64" s="19"/>
      <c r="H64" s="14">
        <f>N64+O64+P64+Q64+R64+S64+T64</f>
        <v>8.3000000000000007</v>
      </c>
      <c r="I64" s="15" t="s">
        <v>59</v>
      </c>
      <c r="J64" s="15" t="s">
        <v>85</v>
      </c>
      <c r="K64" s="15" t="s">
        <v>37</v>
      </c>
      <c r="L64" s="15" t="s">
        <v>3</v>
      </c>
      <c r="M64" s="15" t="s">
        <v>3</v>
      </c>
      <c r="N64" s="14">
        <v>0</v>
      </c>
      <c r="O64" s="14">
        <v>0</v>
      </c>
      <c r="P64" s="14">
        <v>0</v>
      </c>
      <c r="Q64" s="14">
        <v>6</v>
      </c>
      <c r="R64" s="14">
        <v>0</v>
      </c>
      <c r="S64" s="14">
        <v>1.2</v>
      </c>
      <c r="T64" s="14">
        <v>1.1000000000000001</v>
      </c>
    </row>
    <row r="65" spans="1:20" ht="15.75" x14ac:dyDescent="0.25">
      <c r="A65" s="15" t="s">
        <v>67</v>
      </c>
      <c r="B65" s="15" t="s">
        <v>66</v>
      </c>
      <c r="C65" s="15" t="s">
        <v>16</v>
      </c>
      <c r="D65" s="14">
        <v>443607</v>
      </c>
      <c r="E65" s="16">
        <v>45004.896115173608</v>
      </c>
      <c r="F65" s="19">
        <f>G65+H65</f>
        <v>7.7</v>
      </c>
      <c r="G65" s="19"/>
      <c r="H65" s="14">
        <f>N65+O65+P65+Q65+R65+S65+T65</f>
        <v>7.7</v>
      </c>
      <c r="I65" s="15" t="s">
        <v>213</v>
      </c>
      <c r="J65" s="15" t="s">
        <v>85</v>
      </c>
      <c r="K65" s="15" t="s">
        <v>52</v>
      </c>
      <c r="L65" s="15" t="s">
        <v>3</v>
      </c>
      <c r="M65" s="15" t="s">
        <v>3</v>
      </c>
      <c r="N65" s="14">
        <v>0</v>
      </c>
      <c r="O65" s="14">
        <v>0</v>
      </c>
      <c r="P65" s="14">
        <v>0</v>
      </c>
      <c r="Q65" s="14">
        <v>6</v>
      </c>
      <c r="R65" s="14">
        <v>0</v>
      </c>
      <c r="S65" s="14">
        <v>1.4</v>
      </c>
      <c r="T65" s="14">
        <v>0.3</v>
      </c>
    </row>
    <row r="66" spans="1:20" ht="15.75" x14ac:dyDescent="0.25">
      <c r="A66" s="15" t="s">
        <v>67</v>
      </c>
      <c r="B66" s="15" t="s">
        <v>66</v>
      </c>
      <c r="C66" s="15" t="s">
        <v>16</v>
      </c>
      <c r="D66" s="14">
        <v>432813</v>
      </c>
      <c r="E66" s="16">
        <v>44995.999046261575</v>
      </c>
      <c r="F66" s="19">
        <f>G66+H66</f>
        <v>7</v>
      </c>
      <c r="G66" s="19"/>
      <c r="H66" s="14">
        <f>N66+O66+P66+Q66+R66+S66+T66</f>
        <v>7</v>
      </c>
      <c r="I66" s="15" t="s">
        <v>218</v>
      </c>
      <c r="J66" s="15" t="s">
        <v>85</v>
      </c>
      <c r="K66" s="15" t="s">
        <v>28</v>
      </c>
      <c r="L66" s="15" t="s">
        <v>3</v>
      </c>
      <c r="M66" s="15" t="s">
        <v>3</v>
      </c>
      <c r="N66" s="14">
        <v>0</v>
      </c>
      <c r="O66" s="14">
        <v>0</v>
      </c>
      <c r="P66" s="14">
        <v>0</v>
      </c>
      <c r="Q66" s="14">
        <v>6</v>
      </c>
      <c r="R66" s="14">
        <v>0</v>
      </c>
      <c r="S66" s="14">
        <v>1</v>
      </c>
      <c r="T66" s="14">
        <v>0</v>
      </c>
    </row>
    <row r="67" spans="1:20" ht="15.75" x14ac:dyDescent="0.25">
      <c r="A67" s="15" t="s">
        <v>67</v>
      </c>
      <c r="B67" s="15" t="s">
        <v>66</v>
      </c>
      <c r="C67" s="15" t="s">
        <v>16</v>
      </c>
      <c r="D67" s="14">
        <v>444717</v>
      </c>
      <c r="E67" s="16">
        <v>45006.435165659721</v>
      </c>
      <c r="F67" s="19">
        <f>G67+H67</f>
        <v>6.6000000000000005</v>
      </c>
      <c r="G67" s="19"/>
      <c r="H67" s="14">
        <f>N67+O67+P67+Q67+R67+S67+T67</f>
        <v>6.6000000000000005</v>
      </c>
      <c r="I67" s="15" t="s">
        <v>221</v>
      </c>
      <c r="J67" s="15" t="s">
        <v>85</v>
      </c>
      <c r="K67" s="15" t="s">
        <v>7</v>
      </c>
      <c r="L67" s="15" t="s">
        <v>3</v>
      </c>
      <c r="M67" s="15" t="s">
        <v>3</v>
      </c>
      <c r="N67" s="14">
        <v>0</v>
      </c>
      <c r="O67" s="14">
        <v>0</v>
      </c>
      <c r="P67" s="14">
        <v>0</v>
      </c>
      <c r="Q67" s="14">
        <v>6</v>
      </c>
      <c r="R67" s="14">
        <v>0</v>
      </c>
      <c r="S67" s="14">
        <v>0.4</v>
      </c>
      <c r="T67" s="14">
        <v>0.2</v>
      </c>
    </row>
    <row r="68" spans="1:20" ht="15.75" x14ac:dyDescent="0.25">
      <c r="A68" s="15" t="s">
        <v>67</v>
      </c>
      <c r="B68" s="15" t="s">
        <v>66</v>
      </c>
      <c r="C68" s="15" t="s">
        <v>16</v>
      </c>
      <c r="D68" s="14">
        <v>443840</v>
      </c>
      <c r="E68" s="16">
        <v>45005.407892592593</v>
      </c>
      <c r="F68" s="19">
        <f>G68+H68</f>
        <v>6.4</v>
      </c>
      <c r="G68" s="19"/>
      <c r="H68" s="14">
        <f>N68+O68+P68+Q68+R68+S68+T68</f>
        <v>6.4</v>
      </c>
      <c r="I68" s="15" t="s">
        <v>223</v>
      </c>
      <c r="J68" s="15" t="s">
        <v>85</v>
      </c>
      <c r="K68" s="15" t="s">
        <v>17</v>
      </c>
      <c r="L68" s="15" t="s">
        <v>3</v>
      </c>
      <c r="M68" s="15" t="s">
        <v>3</v>
      </c>
      <c r="N68" s="14">
        <v>0</v>
      </c>
      <c r="O68" s="14">
        <v>0</v>
      </c>
      <c r="P68" s="14">
        <v>0</v>
      </c>
      <c r="Q68" s="14">
        <v>6</v>
      </c>
      <c r="R68" s="14">
        <v>0</v>
      </c>
      <c r="S68" s="14">
        <v>0.4</v>
      </c>
      <c r="T68" s="14">
        <v>0</v>
      </c>
    </row>
    <row r="69" spans="1:20" ht="15.75" x14ac:dyDescent="0.25">
      <c r="A69" s="15" t="s">
        <v>67</v>
      </c>
      <c r="B69" s="15" t="s">
        <v>66</v>
      </c>
      <c r="C69" s="15" t="s">
        <v>16</v>
      </c>
      <c r="D69" s="14">
        <v>444538</v>
      </c>
      <c r="E69" s="16">
        <v>45005.942619155088</v>
      </c>
      <c r="F69" s="19">
        <f>G69+H69</f>
        <v>6.4</v>
      </c>
      <c r="G69" s="19"/>
      <c r="H69" s="14">
        <f>N69+O69+P69+Q69+R69+S69+T69</f>
        <v>6.4</v>
      </c>
      <c r="I69" s="15" t="s">
        <v>224</v>
      </c>
      <c r="J69" s="15" t="s">
        <v>85</v>
      </c>
      <c r="K69" s="15" t="s">
        <v>7</v>
      </c>
      <c r="L69" s="15" t="s">
        <v>3</v>
      </c>
      <c r="M69" s="15" t="s">
        <v>3</v>
      </c>
      <c r="N69" s="14">
        <v>0</v>
      </c>
      <c r="O69" s="14">
        <v>0</v>
      </c>
      <c r="P69" s="14">
        <v>0</v>
      </c>
      <c r="Q69" s="14">
        <v>6</v>
      </c>
      <c r="R69" s="14">
        <v>0</v>
      </c>
      <c r="S69" s="14">
        <v>0.4</v>
      </c>
      <c r="T69" s="14">
        <v>0</v>
      </c>
    </row>
    <row r="70" spans="1:20" ht="15.75" x14ac:dyDescent="0.25">
      <c r="A70" s="15" t="s">
        <v>67</v>
      </c>
      <c r="B70" s="15" t="s">
        <v>66</v>
      </c>
      <c r="C70" s="15" t="s">
        <v>290</v>
      </c>
      <c r="D70" s="14">
        <v>443537</v>
      </c>
      <c r="E70" s="16">
        <v>45004.719467210649</v>
      </c>
      <c r="F70" s="19">
        <f>G70+H70</f>
        <v>26.5</v>
      </c>
      <c r="G70" s="19"/>
      <c r="H70" s="14">
        <f>N70+O70+P70+Q70+R70+S70+T70</f>
        <v>26.5</v>
      </c>
      <c r="I70" s="15" t="s">
        <v>84</v>
      </c>
      <c r="J70" s="15" t="s">
        <v>85</v>
      </c>
      <c r="K70" s="15" t="s">
        <v>27</v>
      </c>
      <c r="L70" s="15" t="s">
        <v>2</v>
      </c>
      <c r="M70" s="15" t="s">
        <v>3</v>
      </c>
      <c r="N70" s="14">
        <v>6</v>
      </c>
      <c r="O70" s="14">
        <v>0</v>
      </c>
      <c r="P70" s="14">
        <v>0</v>
      </c>
      <c r="Q70" s="14">
        <v>6</v>
      </c>
      <c r="R70" s="14">
        <v>3</v>
      </c>
      <c r="S70" s="14">
        <v>10</v>
      </c>
      <c r="T70" s="14">
        <v>1.5</v>
      </c>
    </row>
    <row r="71" spans="1:20" ht="15.75" x14ac:dyDescent="0.25">
      <c r="A71" s="15" t="s">
        <v>67</v>
      </c>
      <c r="B71" s="15" t="s">
        <v>66</v>
      </c>
      <c r="C71" s="15" t="s">
        <v>290</v>
      </c>
      <c r="D71" s="14">
        <v>438309</v>
      </c>
      <c r="E71" s="16">
        <v>45001.598445972224</v>
      </c>
      <c r="F71" s="19">
        <f>G71+H71</f>
        <v>22.5</v>
      </c>
      <c r="G71" s="19"/>
      <c r="H71" s="14">
        <f>N71+O71+P71+Q71+R71+S71+T71</f>
        <v>22.5</v>
      </c>
      <c r="I71" s="15" t="s">
        <v>90</v>
      </c>
      <c r="J71" s="15" t="s">
        <v>85</v>
      </c>
      <c r="K71" s="15" t="s">
        <v>55</v>
      </c>
      <c r="L71" s="15" t="s">
        <v>3</v>
      </c>
      <c r="M71" s="15" t="s">
        <v>3</v>
      </c>
      <c r="N71" s="14">
        <v>0</v>
      </c>
      <c r="O71" s="14">
        <v>0</v>
      </c>
      <c r="P71" s="14">
        <v>0</v>
      </c>
      <c r="Q71" s="14">
        <v>6</v>
      </c>
      <c r="R71" s="14">
        <v>3</v>
      </c>
      <c r="S71" s="14">
        <v>12</v>
      </c>
      <c r="T71" s="14">
        <v>1.5</v>
      </c>
    </row>
    <row r="72" spans="1:20" ht="15.75" x14ac:dyDescent="0.25">
      <c r="A72" s="15" t="s">
        <v>67</v>
      </c>
      <c r="B72" s="15" t="s">
        <v>66</v>
      </c>
      <c r="C72" s="15" t="s">
        <v>290</v>
      </c>
      <c r="D72" s="14">
        <v>444318</v>
      </c>
      <c r="E72" s="16">
        <v>45005.720054583333</v>
      </c>
      <c r="F72" s="19">
        <f>G72+H72</f>
        <v>22.5</v>
      </c>
      <c r="G72" s="19"/>
      <c r="H72" s="14">
        <f>N72+O72+P72+Q72+R72+S72+T72</f>
        <v>22.5</v>
      </c>
      <c r="I72" s="15" t="s">
        <v>93</v>
      </c>
      <c r="J72" s="15" t="s">
        <v>85</v>
      </c>
      <c r="K72" s="15" t="s">
        <v>17</v>
      </c>
      <c r="L72" s="15" t="s">
        <v>3</v>
      </c>
      <c r="M72" s="15" t="s">
        <v>3</v>
      </c>
      <c r="N72" s="14">
        <v>0</v>
      </c>
      <c r="O72" s="14">
        <v>0</v>
      </c>
      <c r="P72" s="14">
        <v>0</v>
      </c>
      <c r="Q72" s="14">
        <v>6</v>
      </c>
      <c r="R72" s="14">
        <v>3</v>
      </c>
      <c r="S72" s="14">
        <v>12</v>
      </c>
      <c r="T72" s="14">
        <v>1.5</v>
      </c>
    </row>
    <row r="73" spans="1:20" ht="15.75" x14ac:dyDescent="0.25">
      <c r="A73" s="15" t="s">
        <v>67</v>
      </c>
      <c r="B73" s="15" t="s">
        <v>66</v>
      </c>
      <c r="C73" s="15" t="s">
        <v>290</v>
      </c>
      <c r="D73" s="14">
        <v>444364</v>
      </c>
      <c r="E73" s="16">
        <v>45005.740424143514</v>
      </c>
      <c r="F73" s="19">
        <f>G73+H73</f>
        <v>22.5</v>
      </c>
      <c r="G73" s="19"/>
      <c r="H73" s="14">
        <f>N73+O73+P73+Q73+R73+S73+T73</f>
        <v>22.5</v>
      </c>
      <c r="I73" s="15" t="s">
        <v>94</v>
      </c>
      <c r="J73" s="15" t="s">
        <v>85</v>
      </c>
      <c r="K73" s="15" t="s">
        <v>34</v>
      </c>
      <c r="L73" s="15" t="s">
        <v>3</v>
      </c>
      <c r="M73" s="15" t="s">
        <v>3</v>
      </c>
      <c r="N73" s="14">
        <v>0</v>
      </c>
      <c r="O73" s="14">
        <v>0</v>
      </c>
      <c r="P73" s="14">
        <v>0</v>
      </c>
      <c r="Q73" s="14">
        <v>6</v>
      </c>
      <c r="R73" s="14">
        <v>3</v>
      </c>
      <c r="S73" s="14">
        <v>12</v>
      </c>
      <c r="T73" s="14">
        <v>1.5</v>
      </c>
    </row>
    <row r="74" spans="1:20" ht="15.75" x14ac:dyDescent="0.25">
      <c r="A74" s="15" t="s">
        <v>67</v>
      </c>
      <c r="B74" s="15" t="s">
        <v>66</v>
      </c>
      <c r="C74" s="15" t="s">
        <v>290</v>
      </c>
      <c r="D74" s="14">
        <v>444370</v>
      </c>
      <c r="E74" s="16">
        <v>45005.75048008102</v>
      </c>
      <c r="F74" s="19">
        <f>G74+H74</f>
        <v>22.5</v>
      </c>
      <c r="G74" s="19"/>
      <c r="H74" s="14">
        <f>N74+O74+P74+Q74+R74+S74+T74</f>
        <v>22.5</v>
      </c>
      <c r="I74" s="15" t="s">
        <v>95</v>
      </c>
      <c r="J74" s="15" t="s">
        <v>85</v>
      </c>
      <c r="K74" s="15" t="s">
        <v>52</v>
      </c>
      <c r="L74" s="15" t="s">
        <v>3</v>
      </c>
      <c r="M74" s="15" t="s">
        <v>3</v>
      </c>
      <c r="N74" s="14">
        <v>0</v>
      </c>
      <c r="O74" s="14">
        <v>0</v>
      </c>
      <c r="P74" s="14">
        <v>0</v>
      </c>
      <c r="Q74" s="14">
        <v>6</v>
      </c>
      <c r="R74" s="14">
        <v>3</v>
      </c>
      <c r="S74" s="14">
        <v>12</v>
      </c>
      <c r="T74" s="14">
        <v>1.5</v>
      </c>
    </row>
    <row r="75" spans="1:20" ht="15.75" x14ac:dyDescent="0.25">
      <c r="A75" s="15" t="s">
        <v>67</v>
      </c>
      <c r="B75" s="15" t="s">
        <v>66</v>
      </c>
      <c r="C75" s="15" t="s">
        <v>290</v>
      </c>
      <c r="D75" s="14">
        <v>444955</v>
      </c>
      <c r="E75" s="16">
        <v>45006.661833692131</v>
      </c>
      <c r="F75" s="19">
        <f>G75+H75</f>
        <v>22.5</v>
      </c>
      <c r="G75" s="19"/>
      <c r="H75" s="14">
        <f>N75+O75+P75+Q75+R75+S75+T75</f>
        <v>22.5</v>
      </c>
      <c r="I75" s="15" t="s">
        <v>97</v>
      </c>
      <c r="J75" s="15" t="s">
        <v>85</v>
      </c>
      <c r="K75" s="15" t="s">
        <v>98</v>
      </c>
      <c r="L75" s="15" t="s">
        <v>3</v>
      </c>
      <c r="M75" s="15" t="s">
        <v>3</v>
      </c>
      <c r="N75" s="14">
        <v>0</v>
      </c>
      <c r="O75" s="14">
        <v>0</v>
      </c>
      <c r="P75" s="14">
        <v>0</v>
      </c>
      <c r="Q75" s="14">
        <v>6</v>
      </c>
      <c r="R75" s="14">
        <v>3</v>
      </c>
      <c r="S75" s="14">
        <v>12</v>
      </c>
      <c r="T75" s="14">
        <v>1.5</v>
      </c>
    </row>
    <row r="76" spans="1:20" ht="15.75" x14ac:dyDescent="0.25">
      <c r="A76" s="15" t="s">
        <v>67</v>
      </c>
      <c r="B76" s="15" t="s">
        <v>66</v>
      </c>
      <c r="C76" s="15" t="s">
        <v>290</v>
      </c>
      <c r="D76" s="14">
        <v>444546</v>
      </c>
      <c r="E76" s="16">
        <v>45005.950432916667</v>
      </c>
      <c r="F76" s="19">
        <f>G76+H76</f>
        <v>21.9</v>
      </c>
      <c r="G76" s="19"/>
      <c r="H76" s="14">
        <f>N76+O76+P76+Q76+R76+S76+T76</f>
        <v>21.9</v>
      </c>
      <c r="I76" s="15" t="s">
        <v>101</v>
      </c>
      <c r="J76" s="15" t="s">
        <v>85</v>
      </c>
      <c r="K76" s="15" t="s">
        <v>30</v>
      </c>
      <c r="L76" s="15" t="s">
        <v>3</v>
      </c>
      <c r="M76" s="15" t="s">
        <v>3</v>
      </c>
      <c r="N76" s="14">
        <v>0</v>
      </c>
      <c r="O76" s="14">
        <v>0</v>
      </c>
      <c r="P76" s="14">
        <v>0</v>
      </c>
      <c r="Q76" s="14">
        <v>6</v>
      </c>
      <c r="R76" s="14">
        <v>3</v>
      </c>
      <c r="S76" s="14">
        <v>12</v>
      </c>
      <c r="T76" s="14">
        <v>0.9</v>
      </c>
    </row>
    <row r="77" spans="1:20" ht="15.75" x14ac:dyDescent="0.25">
      <c r="A77" s="15" t="s">
        <v>67</v>
      </c>
      <c r="B77" s="15" t="s">
        <v>66</v>
      </c>
      <c r="C77" s="15" t="s">
        <v>290</v>
      </c>
      <c r="D77" s="14">
        <v>444486</v>
      </c>
      <c r="E77" s="16">
        <v>45005.835586064815</v>
      </c>
      <c r="F77" s="19">
        <f>G77+H77</f>
        <v>21.8</v>
      </c>
      <c r="G77" s="19"/>
      <c r="H77" s="14">
        <f>N77+O77+P77+Q77+R77+S77+T77</f>
        <v>21.8</v>
      </c>
      <c r="I77" s="15" t="s">
        <v>103</v>
      </c>
      <c r="J77" s="15" t="s">
        <v>85</v>
      </c>
      <c r="K77" s="15" t="s">
        <v>23</v>
      </c>
      <c r="L77" s="15" t="s">
        <v>3</v>
      </c>
      <c r="M77" s="15" t="s">
        <v>3</v>
      </c>
      <c r="N77" s="14">
        <v>0</v>
      </c>
      <c r="O77" s="14">
        <v>0</v>
      </c>
      <c r="P77" s="14">
        <v>0</v>
      </c>
      <c r="Q77" s="14">
        <v>6</v>
      </c>
      <c r="R77" s="14">
        <v>3</v>
      </c>
      <c r="S77" s="14">
        <v>12</v>
      </c>
      <c r="T77" s="14">
        <v>0.8</v>
      </c>
    </row>
    <row r="78" spans="1:20" ht="15.75" x14ac:dyDescent="0.25">
      <c r="A78" s="15" t="s">
        <v>67</v>
      </c>
      <c r="B78" s="15" t="s">
        <v>66</v>
      </c>
      <c r="C78" s="15" t="s">
        <v>290</v>
      </c>
      <c r="D78" s="14">
        <v>434556</v>
      </c>
      <c r="E78" s="16">
        <v>44999.789559004625</v>
      </c>
      <c r="F78" s="19">
        <f>G78+H78</f>
        <v>21.6</v>
      </c>
      <c r="G78" s="19"/>
      <c r="H78" s="14">
        <f>N78+O78+P78+Q78+R78+S78+T78</f>
        <v>21.6</v>
      </c>
      <c r="I78" s="15" t="s">
        <v>104</v>
      </c>
      <c r="J78" s="15" t="s">
        <v>85</v>
      </c>
      <c r="K78" s="15" t="s">
        <v>38</v>
      </c>
      <c r="L78" s="15" t="s">
        <v>3</v>
      </c>
      <c r="M78" s="15" t="s">
        <v>3</v>
      </c>
      <c r="N78" s="14">
        <v>0</v>
      </c>
      <c r="O78" s="14">
        <v>0</v>
      </c>
      <c r="P78" s="14">
        <v>0</v>
      </c>
      <c r="Q78" s="14">
        <v>6</v>
      </c>
      <c r="R78" s="14">
        <v>3</v>
      </c>
      <c r="S78" s="14">
        <v>12</v>
      </c>
      <c r="T78" s="14">
        <v>0.6</v>
      </c>
    </row>
    <row r="79" spans="1:20" ht="15.75" x14ac:dyDescent="0.25">
      <c r="A79" s="15" t="s">
        <v>67</v>
      </c>
      <c r="B79" s="15" t="s">
        <v>66</v>
      </c>
      <c r="C79" s="15" t="s">
        <v>290</v>
      </c>
      <c r="D79" s="14">
        <v>437361</v>
      </c>
      <c r="E79" s="16">
        <v>45000.985533738422</v>
      </c>
      <c r="F79" s="19">
        <f>G79+H79</f>
        <v>21.6</v>
      </c>
      <c r="G79" s="19"/>
      <c r="H79" s="14">
        <f>N79+O79+P79+Q79+R79+S79+T79</f>
        <v>21.6</v>
      </c>
      <c r="I79" s="15" t="s">
        <v>105</v>
      </c>
      <c r="J79" s="15" t="s">
        <v>85</v>
      </c>
      <c r="K79" s="15" t="s">
        <v>68</v>
      </c>
      <c r="L79" s="15" t="s">
        <v>3</v>
      </c>
      <c r="M79" s="15" t="s">
        <v>3</v>
      </c>
      <c r="N79" s="14">
        <v>0</v>
      </c>
      <c r="O79" s="14">
        <v>0</v>
      </c>
      <c r="P79" s="14">
        <v>0</v>
      </c>
      <c r="Q79" s="14">
        <v>6</v>
      </c>
      <c r="R79" s="14">
        <v>3</v>
      </c>
      <c r="S79" s="14">
        <v>12</v>
      </c>
      <c r="T79" s="14">
        <v>0.6</v>
      </c>
    </row>
    <row r="80" spans="1:20" ht="15.75" x14ac:dyDescent="0.25">
      <c r="A80" s="15" t="s">
        <v>67</v>
      </c>
      <c r="B80" s="15" t="s">
        <v>66</v>
      </c>
      <c r="C80" s="15" t="s">
        <v>290</v>
      </c>
      <c r="D80" s="14">
        <v>444930</v>
      </c>
      <c r="E80" s="16">
        <v>45006.636788668977</v>
      </c>
      <c r="F80" s="19">
        <f>G80+H80</f>
        <v>21.5</v>
      </c>
      <c r="G80" s="19"/>
      <c r="H80" s="14">
        <f>N80+O80+P80+Q80+R80+S80+T80</f>
        <v>21.5</v>
      </c>
      <c r="I80" s="15" t="s">
        <v>107</v>
      </c>
      <c r="J80" s="15" t="s">
        <v>85</v>
      </c>
      <c r="K80" s="15" t="s">
        <v>36</v>
      </c>
      <c r="L80" s="15" t="s">
        <v>3</v>
      </c>
      <c r="M80" s="15" t="s">
        <v>3</v>
      </c>
      <c r="N80" s="14">
        <v>0</v>
      </c>
      <c r="O80" s="14">
        <v>0</v>
      </c>
      <c r="P80" s="14">
        <v>0</v>
      </c>
      <c r="Q80" s="14">
        <v>6</v>
      </c>
      <c r="R80" s="14">
        <v>3</v>
      </c>
      <c r="S80" s="14">
        <v>11</v>
      </c>
      <c r="T80" s="14">
        <v>1.5</v>
      </c>
    </row>
    <row r="81" spans="1:20" ht="15.75" x14ac:dyDescent="0.25">
      <c r="A81" s="15" t="s">
        <v>67</v>
      </c>
      <c r="B81" s="15" t="s">
        <v>66</v>
      </c>
      <c r="C81" s="15" t="s">
        <v>290</v>
      </c>
      <c r="D81" s="14">
        <v>445217</v>
      </c>
      <c r="E81" s="16">
        <v>45006.964513726853</v>
      </c>
      <c r="F81" s="19">
        <f>G81+H81</f>
        <v>21</v>
      </c>
      <c r="G81" s="19"/>
      <c r="H81" s="14">
        <f>N81+O81+P81+Q81+R81+S81+T81</f>
        <v>21</v>
      </c>
      <c r="I81" s="15" t="s">
        <v>110</v>
      </c>
      <c r="J81" s="15" t="s">
        <v>85</v>
      </c>
      <c r="K81" s="15" t="s">
        <v>56</v>
      </c>
      <c r="L81" s="15" t="s">
        <v>3</v>
      </c>
      <c r="M81" s="15" t="s">
        <v>3</v>
      </c>
      <c r="N81" s="14">
        <v>0</v>
      </c>
      <c r="O81" s="14">
        <v>0</v>
      </c>
      <c r="P81" s="14">
        <v>0</v>
      </c>
      <c r="Q81" s="14">
        <v>6</v>
      </c>
      <c r="R81" s="14">
        <v>3</v>
      </c>
      <c r="S81" s="14">
        <v>12</v>
      </c>
      <c r="T81" s="14">
        <v>0</v>
      </c>
    </row>
    <row r="82" spans="1:20" ht="15.75" x14ac:dyDescent="0.25">
      <c r="A82" s="15" t="s">
        <v>67</v>
      </c>
      <c r="B82" s="15" t="s">
        <v>66</v>
      </c>
      <c r="C82" s="15" t="s">
        <v>290</v>
      </c>
      <c r="D82" s="14">
        <v>439902</v>
      </c>
      <c r="E82" s="16">
        <v>45002.45420393518</v>
      </c>
      <c r="F82" s="19">
        <f>G82+H82</f>
        <v>20.2</v>
      </c>
      <c r="G82" s="19"/>
      <c r="H82" s="14">
        <f>N82+O82+P82+Q82+R82+S82+T82</f>
        <v>20.2</v>
      </c>
      <c r="I82" s="15" t="s">
        <v>111</v>
      </c>
      <c r="J82" s="15" t="s">
        <v>85</v>
      </c>
      <c r="K82" s="15" t="s">
        <v>32</v>
      </c>
      <c r="L82" s="15" t="s">
        <v>3</v>
      </c>
      <c r="M82" s="15" t="s">
        <v>3</v>
      </c>
      <c r="N82" s="14">
        <v>0</v>
      </c>
      <c r="O82" s="14">
        <v>0</v>
      </c>
      <c r="P82" s="14">
        <v>0</v>
      </c>
      <c r="Q82" s="14">
        <v>6</v>
      </c>
      <c r="R82" s="14">
        <v>3</v>
      </c>
      <c r="S82" s="14">
        <v>9.8000000000000007</v>
      </c>
      <c r="T82" s="14">
        <v>1.4</v>
      </c>
    </row>
    <row r="83" spans="1:20" ht="15.75" x14ac:dyDescent="0.25">
      <c r="A83" s="15" t="s">
        <v>67</v>
      </c>
      <c r="B83" s="15" t="s">
        <v>66</v>
      </c>
      <c r="C83" s="15" t="s">
        <v>290</v>
      </c>
      <c r="D83" s="14">
        <v>442210</v>
      </c>
      <c r="E83" s="16">
        <v>45003.713872650464</v>
      </c>
      <c r="F83" s="19">
        <f>G83+H83</f>
        <v>20.100000000000001</v>
      </c>
      <c r="G83" s="19"/>
      <c r="H83" s="14">
        <f>N83+O83+P83+Q83+R83+S83+T83</f>
        <v>20.100000000000001</v>
      </c>
      <c r="I83" s="15" t="s">
        <v>112</v>
      </c>
      <c r="J83" s="15" t="s">
        <v>85</v>
      </c>
      <c r="K83" s="15" t="s">
        <v>34</v>
      </c>
      <c r="L83" s="15" t="s">
        <v>3</v>
      </c>
      <c r="M83" s="15" t="s">
        <v>3</v>
      </c>
      <c r="N83" s="14">
        <v>0</v>
      </c>
      <c r="O83" s="14">
        <v>0</v>
      </c>
      <c r="P83" s="14">
        <v>0</v>
      </c>
      <c r="Q83" s="14">
        <v>6</v>
      </c>
      <c r="R83" s="14">
        <v>3</v>
      </c>
      <c r="S83" s="14">
        <v>9.6</v>
      </c>
      <c r="T83" s="14">
        <v>1.5</v>
      </c>
    </row>
    <row r="84" spans="1:20" ht="15.75" x14ac:dyDescent="0.25">
      <c r="A84" s="15" t="s">
        <v>67</v>
      </c>
      <c r="B84" s="15" t="s">
        <v>66</v>
      </c>
      <c r="C84" s="15" t="s">
        <v>290</v>
      </c>
      <c r="D84" s="14">
        <v>444894</v>
      </c>
      <c r="E84" s="16">
        <v>45006.607082187496</v>
      </c>
      <c r="F84" s="19">
        <f>G84+H84</f>
        <v>19.899999999999999</v>
      </c>
      <c r="G84" s="19"/>
      <c r="H84" s="14">
        <f>N84+O84+P84+Q84+R84+S84+T84</f>
        <v>19.899999999999999</v>
      </c>
      <c r="I84" s="15" t="s">
        <v>113</v>
      </c>
      <c r="J84" s="15" t="s">
        <v>85</v>
      </c>
      <c r="K84" s="15" t="s">
        <v>27</v>
      </c>
      <c r="L84" s="15" t="s">
        <v>3</v>
      </c>
      <c r="M84" s="15" t="s">
        <v>3</v>
      </c>
      <c r="N84" s="14">
        <v>0</v>
      </c>
      <c r="O84" s="14">
        <v>0</v>
      </c>
      <c r="P84" s="14">
        <v>0</v>
      </c>
      <c r="Q84" s="14">
        <v>6</v>
      </c>
      <c r="R84" s="14">
        <v>4</v>
      </c>
      <c r="S84" s="14">
        <v>8.4</v>
      </c>
      <c r="T84" s="14">
        <v>1.5</v>
      </c>
    </row>
    <row r="85" spans="1:20" ht="15.75" x14ac:dyDescent="0.25">
      <c r="A85" s="15" t="s">
        <v>67</v>
      </c>
      <c r="B85" s="15" t="s">
        <v>66</v>
      </c>
      <c r="C85" s="15" t="s">
        <v>290</v>
      </c>
      <c r="D85" s="14">
        <v>433880</v>
      </c>
      <c r="E85" s="16">
        <v>44998.942075879626</v>
      </c>
      <c r="F85" s="19">
        <f>G85+H85</f>
        <v>19.5</v>
      </c>
      <c r="G85" s="19"/>
      <c r="H85" s="14">
        <f>N85+O85+P85+Q85+R85+S85+T85</f>
        <v>19.5</v>
      </c>
      <c r="I85" s="15" t="s">
        <v>115</v>
      </c>
      <c r="J85" s="15" t="s">
        <v>85</v>
      </c>
      <c r="K85" s="15" t="s">
        <v>37</v>
      </c>
      <c r="L85" s="15" t="s">
        <v>3</v>
      </c>
      <c r="M85" s="15" t="s">
        <v>3</v>
      </c>
      <c r="N85" s="14">
        <v>0</v>
      </c>
      <c r="O85" s="14">
        <v>0</v>
      </c>
      <c r="P85" s="14">
        <v>0</v>
      </c>
      <c r="Q85" s="14">
        <v>6</v>
      </c>
      <c r="R85" s="14">
        <v>0</v>
      </c>
      <c r="S85" s="14">
        <v>12</v>
      </c>
      <c r="T85" s="14">
        <v>1.5</v>
      </c>
    </row>
    <row r="86" spans="1:20" ht="15.75" x14ac:dyDescent="0.25">
      <c r="A86" s="15" t="s">
        <v>67</v>
      </c>
      <c r="B86" s="15" t="s">
        <v>66</v>
      </c>
      <c r="C86" s="15" t="s">
        <v>290</v>
      </c>
      <c r="D86" s="14">
        <v>440476</v>
      </c>
      <c r="E86" s="16">
        <v>45002.632421562499</v>
      </c>
      <c r="F86" s="19">
        <f>G86+H86</f>
        <v>19.2</v>
      </c>
      <c r="G86" s="19"/>
      <c r="H86" s="14">
        <f>N86+O86+P86+Q86+R86+S86+T86</f>
        <v>19.2</v>
      </c>
      <c r="I86" s="15" t="s">
        <v>117</v>
      </c>
      <c r="J86" s="15" t="s">
        <v>85</v>
      </c>
      <c r="K86" s="15" t="s">
        <v>36</v>
      </c>
      <c r="L86" s="15" t="s">
        <v>3</v>
      </c>
      <c r="M86" s="15" t="s">
        <v>3</v>
      </c>
      <c r="N86" s="14">
        <v>0</v>
      </c>
      <c r="O86" s="14">
        <v>0</v>
      </c>
      <c r="P86" s="14">
        <v>0</v>
      </c>
      <c r="Q86" s="14">
        <v>6</v>
      </c>
      <c r="R86" s="14">
        <v>0</v>
      </c>
      <c r="S86" s="14">
        <v>12</v>
      </c>
      <c r="T86" s="14">
        <v>1.2</v>
      </c>
    </row>
    <row r="87" spans="1:20" ht="15.75" x14ac:dyDescent="0.25">
      <c r="A87" s="15" t="s">
        <v>67</v>
      </c>
      <c r="B87" s="15" t="s">
        <v>66</v>
      </c>
      <c r="C87" s="15" t="s">
        <v>290</v>
      </c>
      <c r="D87" s="14">
        <v>433887</v>
      </c>
      <c r="E87" s="16">
        <v>44998.946961030088</v>
      </c>
      <c r="F87" s="19">
        <f>G87+H87</f>
        <v>19</v>
      </c>
      <c r="G87" s="19"/>
      <c r="H87" s="14">
        <f>N87+O87+P87+Q87+R87+S87+T87</f>
        <v>19</v>
      </c>
      <c r="I87" s="15" t="s">
        <v>118</v>
      </c>
      <c r="J87" s="15" t="s">
        <v>85</v>
      </c>
      <c r="K87" s="15" t="s">
        <v>58</v>
      </c>
      <c r="L87" s="15" t="s">
        <v>3</v>
      </c>
      <c r="M87" s="15" t="s">
        <v>3</v>
      </c>
      <c r="N87" s="14">
        <v>0</v>
      </c>
      <c r="O87" s="14">
        <v>0</v>
      </c>
      <c r="P87" s="14">
        <v>0</v>
      </c>
      <c r="Q87" s="14">
        <v>6</v>
      </c>
      <c r="R87" s="14">
        <v>0</v>
      </c>
      <c r="S87" s="14">
        <v>12</v>
      </c>
      <c r="T87" s="14">
        <v>1</v>
      </c>
    </row>
    <row r="88" spans="1:20" ht="15.75" x14ac:dyDescent="0.25">
      <c r="A88" s="15" t="s">
        <v>67</v>
      </c>
      <c r="B88" s="15" t="s">
        <v>66</v>
      </c>
      <c r="C88" s="15" t="s">
        <v>290</v>
      </c>
      <c r="D88" s="14">
        <v>433843</v>
      </c>
      <c r="E88" s="16">
        <v>44998.881027604162</v>
      </c>
      <c r="F88" s="19">
        <f>G88+H88</f>
        <v>18.5</v>
      </c>
      <c r="G88" s="19"/>
      <c r="H88" s="14">
        <f>N88+O88+P88+Q88+R88+S88+T88</f>
        <v>18.5</v>
      </c>
      <c r="I88" s="15" t="s">
        <v>121</v>
      </c>
      <c r="J88" s="15" t="s">
        <v>85</v>
      </c>
      <c r="K88" s="15" t="s">
        <v>28</v>
      </c>
      <c r="L88" s="15" t="s">
        <v>3</v>
      </c>
      <c r="M88" s="15" t="s">
        <v>3</v>
      </c>
      <c r="N88" s="14">
        <v>0</v>
      </c>
      <c r="O88" s="14">
        <v>0</v>
      </c>
      <c r="P88" s="14">
        <v>0</v>
      </c>
      <c r="Q88" s="14">
        <v>6</v>
      </c>
      <c r="R88" s="14">
        <v>3</v>
      </c>
      <c r="S88" s="14">
        <v>8</v>
      </c>
      <c r="T88" s="14">
        <v>1.5</v>
      </c>
    </row>
    <row r="89" spans="1:20" ht="15.75" x14ac:dyDescent="0.25">
      <c r="A89" s="15" t="s">
        <v>67</v>
      </c>
      <c r="B89" s="15" t="s">
        <v>66</v>
      </c>
      <c r="C89" s="15" t="s">
        <v>290</v>
      </c>
      <c r="D89" s="14">
        <v>439374</v>
      </c>
      <c r="E89" s="16">
        <v>45002.052131851851</v>
      </c>
      <c r="F89" s="19">
        <f>G89+H89</f>
        <v>18.399999999999999</v>
      </c>
      <c r="G89" s="19"/>
      <c r="H89" s="14">
        <f>N89+O89+P89+Q89+R89+S89+T89</f>
        <v>18.399999999999999</v>
      </c>
      <c r="I89" s="15" t="s">
        <v>122</v>
      </c>
      <c r="J89" s="15" t="s">
        <v>85</v>
      </c>
      <c r="K89" s="15" t="s">
        <v>28</v>
      </c>
      <c r="L89" s="15" t="s">
        <v>3</v>
      </c>
      <c r="M89" s="15" t="s">
        <v>3</v>
      </c>
      <c r="N89" s="14">
        <v>0</v>
      </c>
      <c r="O89" s="14">
        <v>0</v>
      </c>
      <c r="P89" s="14">
        <v>0</v>
      </c>
      <c r="Q89" s="14">
        <v>6</v>
      </c>
      <c r="R89" s="14">
        <v>0</v>
      </c>
      <c r="S89" s="14">
        <v>12</v>
      </c>
      <c r="T89" s="14">
        <v>0.4</v>
      </c>
    </row>
    <row r="90" spans="1:20" ht="15.75" x14ac:dyDescent="0.25">
      <c r="A90" s="15" t="s">
        <v>67</v>
      </c>
      <c r="B90" s="15" t="s">
        <v>66</v>
      </c>
      <c r="C90" s="15" t="s">
        <v>290</v>
      </c>
      <c r="D90" s="14">
        <v>441759</v>
      </c>
      <c r="E90" s="16">
        <v>45003.476773460643</v>
      </c>
      <c r="F90" s="19">
        <f>G90+H90</f>
        <v>18.399999999999999</v>
      </c>
      <c r="G90" s="19"/>
      <c r="H90" s="14">
        <f>N90+O90+P90+Q90+R90+S90+T90</f>
        <v>18.399999999999999</v>
      </c>
      <c r="I90" s="15" t="s">
        <v>123</v>
      </c>
      <c r="J90" s="15" t="s">
        <v>85</v>
      </c>
      <c r="K90" s="15" t="s">
        <v>27</v>
      </c>
      <c r="L90" s="15" t="s">
        <v>3</v>
      </c>
      <c r="M90" s="15" t="s">
        <v>3</v>
      </c>
      <c r="N90" s="14">
        <v>0</v>
      </c>
      <c r="O90" s="14">
        <v>0</v>
      </c>
      <c r="P90" s="14">
        <v>0</v>
      </c>
      <c r="Q90" s="14">
        <v>6</v>
      </c>
      <c r="R90" s="14">
        <v>0</v>
      </c>
      <c r="S90" s="14">
        <v>12</v>
      </c>
      <c r="T90" s="14">
        <v>0.4</v>
      </c>
    </row>
    <row r="91" spans="1:20" ht="15.75" x14ac:dyDescent="0.25">
      <c r="A91" s="15" t="s">
        <v>67</v>
      </c>
      <c r="B91" s="15" t="s">
        <v>66</v>
      </c>
      <c r="C91" s="15" t="s">
        <v>290</v>
      </c>
      <c r="D91" s="14">
        <v>433278</v>
      </c>
      <c r="E91" s="16">
        <v>44998.01781701389</v>
      </c>
      <c r="F91" s="19">
        <f>G91+H91</f>
        <v>17.599999999999998</v>
      </c>
      <c r="G91" s="19"/>
      <c r="H91" s="14">
        <f>N91+O91+P91+Q91+R91+S91+T91</f>
        <v>17.599999999999998</v>
      </c>
      <c r="I91" s="15" t="s">
        <v>125</v>
      </c>
      <c r="J91" s="15" t="s">
        <v>85</v>
      </c>
      <c r="K91" s="15" t="s">
        <v>34</v>
      </c>
      <c r="L91" s="15" t="s">
        <v>3</v>
      </c>
      <c r="M91" s="15" t="s">
        <v>3</v>
      </c>
      <c r="N91" s="14">
        <v>0</v>
      </c>
      <c r="O91" s="14">
        <v>0</v>
      </c>
      <c r="P91" s="14">
        <v>0</v>
      </c>
      <c r="Q91" s="14">
        <v>6</v>
      </c>
      <c r="R91" s="14">
        <v>3</v>
      </c>
      <c r="S91" s="14">
        <v>8.1999999999999993</v>
      </c>
      <c r="T91" s="14">
        <v>0.4</v>
      </c>
    </row>
    <row r="92" spans="1:20" ht="15.75" x14ac:dyDescent="0.25">
      <c r="A92" s="15" t="s">
        <v>67</v>
      </c>
      <c r="B92" s="15" t="s">
        <v>66</v>
      </c>
      <c r="C92" s="15" t="s">
        <v>290</v>
      </c>
      <c r="D92" s="14">
        <v>434497</v>
      </c>
      <c r="E92" s="16">
        <v>44999.726662476853</v>
      </c>
      <c r="F92" s="19">
        <f>G92+H92</f>
        <v>17.5</v>
      </c>
      <c r="G92" s="19"/>
      <c r="H92" s="14">
        <f>N92+O92+P92+Q92+R92+S92+T92</f>
        <v>17.5</v>
      </c>
      <c r="I92" s="15" t="s">
        <v>127</v>
      </c>
      <c r="J92" s="15" t="s">
        <v>85</v>
      </c>
      <c r="K92" s="15" t="s">
        <v>29</v>
      </c>
      <c r="L92" s="15" t="s">
        <v>3</v>
      </c>
      <c r="M92" s="15" t="s">
        <v>3</v>
      </c>
      <c r="N92" s="14">
        <v>0</v>
      </c>
      <c r="O92" s="14">
        <v>0</v>
      </c>
      <c r="P92" s="14">
        <v>0</v>
      </c>
      <c r="Q92" s="14">
        <v>6</v>
      </c>
      <c r="R92" s="14">
        <v>0</v>
      </c>
      <c r="S92" s="14">
        <v>10</v>
      </c>
      <c r="T92" s="14">
        <v>1.5</v>
      </c>
    </row>
    <row r="93" spans="1:20" ht="15.75" x14ac:dyDescent="0.25">
      <c r="A93" s="15" t="s">
        <v>67</v>
      </c>
      <c r="B93" s="15" t="s">
        <v>66</v>
      </c>
      <c r="C93" s="15" t="s">
        <v>290</v>
      </c>
      <c r="D93" s="14">
        <v>445191</v>
      </c>
      <c r="E93" s="16">
        <v>45006.927088796292</v>
      </c>
      <c r="F93" s="19">
        <f>G93+H93</f>
        <v>17.400000000000002</v>
      </c>
      <c r="G93" s="19"/>
      <c r="H93" s="14">
        <f>N93+O93+P93+Q93+R93+S93+T93</f>
        <v>17.400000000000002</v>
      </c>
      <c r="I93" s="15" t="s">
        <v>128</v>
      </c>
      <c r="J93" s="15" t="s">
        <v>85</v>
      </c>
      <c r="K93" s="15" t="s">
        <v>29</v>
      </c>
      <c r="L93" s="15" t="s">
        <v>3</v>
      </c>
      <c r="M93" s="15" t="s">
        <v>3</v>
      </c>
      <c r="N93" s="14">
        <v>0</v>
      </c>
      <c r="O93" s="14">
        <v>0</v>
      </c>
      <c r="P93" s="14">
        <v>0</v>
      </c>
      <c r="Q93" s="14">
        <v>6</v>
      </c>
      <c r="R93" s="14">
        <v>3</v>
      </c>
      <c r="S93" s="14">
        <v>7.6</v>
      </c>
      <c r="T93" s="14">
        <v>0.8</v>
      </c>
    </row>
    <row r="94" spans="1:20" ht="15.75" x14ac:dyDescent="0.25">
      <c r="A94" s="15" t="s">
        <v>67</v>
      </c>
      <c r="B94" s="15" t="s">
        <v>66</v>
      </c>
      <c r="C94" s="15" t="s">
        <v>290</v>
      </c>
      <c r="D94" s="14">
        <v>438252</v>
      </c>
      <c r="E94" s="16">
        <v>45001.582476342592</v>
      </c>
      <c r="F94" s="19">
        <f>G94+H94</f>
        <v>17.2</v>
      </c>
      <c r="G94" s="19"/>
      <c r="H94" s="14">
        <f>N94+O94+P94+Q94+R94+S94+T94</f>
        <v>17.2</v>
      </c>
      <c r="I94" s="15" t="s">
        <v>130</v>
      </c>
      <c r="J94" s="15" t="s">
        <v>85</v>
      </c>
      <c r="K94" s="15" t="s">
        <v>31</v>
      </c>
      <c r="L94" s="15" t="s">
        <v>3</v>
      </c>
      <c r="M94" s="15" t="s">
        <v>3</v>
      </c>
      <c r="N94" s="14">
        <v>0</v>
      </c>
      <c r="O94" s="14">
        <v>0</v>
      </c>
      <c r="P94" s="14">
        <v>0</v>
      </c>
      <c r="Q94" s="14">
        <v>6</v>
      </c>
      <c r="R94" s="14">
        <v>3</v>
      </c>
      <c r="S94" s="14">
        <v>7.2</v>
      </c>
      <c r="T94" s="14">
        <v>1</v>
      </c>
    </row>
    <row r="95" spans="1:20" ht="15.75" x14ac:dyDescent="0.25">
      <c r="A95" s="15" t="s">
        <v>67</v>
      </c>
      <c r="B95" s="15" t="s">
        <v>66</v>
      </c>
      <c r="C95" s="15" t="s">
        <v>290</v>
      </c>
      <c r="D95" s="14">
        <v>432920</v>
      </c>
      <c r="E95" s="16">
        <v>44996.553786782402</v>
      </c>
      <c r="F95" s="19">
        <f>G95+H95</f>
        <v>17.100000000000001</v>
      </c>
      <c r="G95" s="19"/>
      <c r="H95" s="14">
        <f>N95+O95+P95+Q95+R95+S95+T95</f>
        <v>17.100000000000001</v>
      </c>
      <c r="I95" s="15" t="s">
        <v>131</v>
      </c>
      <c r="J95" s="15" t="s">
        <v>85</v>
      </c>
      <c r="K95" s="15" t="s">
        <v>45</v>
      </c>
      <c r="L95" s="15" t="s">
        <v>3</v>
      </c>
      <c r="M95" s="15" t="s">
        <v>3</v>
      </c>
      <c r="N95" s="14">
        <v>0</v>
      </c>
      <c r="O95" s="14">
        <v>0</v>
      </c>
      <c r="P95" s="14">
        <v>0</v>
      </c>
      <c r="Q95" s="14">
        <v>6</v>
      </c>
      <c r="R95" s="14">
        <v>3</v>
      </c>
      <c r="S95" s="14">
        <v>6.6</v>
      </c>
      <c r="T95" s="14">
        <v>1.5</v>
      </c>
    </row>
    <row r="96" spans="1:20" ht="15.75" x14ac:dyDescent="0.25">
      <c r="A96" s="15" t="s">
        <v>67</v>
      </c>
      <c r="B96" s="15" t="s">
        <v>66</v>
      </c>
      <c r="C96" s="15" t="s">
        <v>290</v>
      </c>
      <c r="D96" s="14">
        <v>444970</v>
      </c>
      <c r="E96" s="16">
        <v>45006.674071898145</v>
      </c>
      <c r="F96" s="19">
        <f>G96+H96</f>
        <v>17.100000000000001</v>
      </c>
      <c r="G96" s="19"/>
      <c r="H96" s="14">
        <f>N96+O96+P96+Q96+R96+S96+T96</f>
        <v>17.100000000000001</v>
      </c>
      <c r="I96" s="15" t="s">
        <v>132</v>
      </c>
      <c r="J96" s="15" t="s">
        <v>85</v>
      </c>
      <c r="K96" s="15" t="s">
        <v>68</v>
      </c>
      <c r="L96" s="15" t="s">
        <v>3</v>
      </c>
      <c r="M96" s="15" t="s">
        <v>3</v>
      </c>
      <c r="N96" s="14">
        <v>0</v>
      </c>
      <c r="O96" s="14">
        <v>0</v>
      </c>
      <c r="P96" s="14">
        <v>0</v>
      </c>
      <c r="Q96" s="14">
        <v>6</v>
      </c>
      <c r="R96" s="14">
        <v>3</v>
      </c>
      <c r="S96" s="14">
        <v>6.6</v>
      </c>
      <c r="T96" s="14">
        <v>1.5</v>
      </c>
    </row>
    <row r="97" spans="1:20" ht="15.75" x14ac:dyDescent="0.25">
      <c r="A97" s="15" t="s">
        <v>67</v>
      </c>
      <c r="B97" s="15" t="s">
        <v>66</v>
      </c>
      <c r="C97" s="15" t="s">
        <v>290</v>
      </c>
      <c r="D97" s="14">
        <v>434752</v>
      </c>
      <c r="E97" s="16">
        <v>44999.911407800922</v>
      </c>
      <c r="F97" s="19">
        <f>G97+H97</f>
        <v>17.099999999999998</v>
      </c>
      <c r="G97" s="19"/>
      <c r="H97" s="14">
        <f>N97+O97+P97+Q97+R97+S97+T97</f>
        <v>17.099999999999998</v>
      </c>
      <c r="I97" s="15" t="s">
        <v>133</v>
      </c>
      <c r="J97" s="15" t="s">
        <v>85</v>
      </c>
      <c r="K97" s="15" t="s">
        <v>45</v>
      </c>
      <c r="L97" s="15" t="s">
        <v>3</v>
      </c>
      <c r="M97" s="15" t="s">
        <v>3</v>
      </c>
      <c r="N97" s="14">
        <v>0</v>
      </c>
      <c r="O97" s="14">
        <v>0</v>
      </c>
      <c r="P97" s="14">
        <v>0</v>
      </c>
      <c r="Q97" s="14">
        <v>6</v>
      </c>
      <c r="R97" s="14">
        <v>3</v>
      </c>
      <c r="S97" s="14">
        <v>7.2</v>
      </c>
      <c r="T97" s="14">
        <v>0.9</v>
      </c>
    </row>
    <row r="98" spans="1:20" ht="15.75" x14ac:dyDescent="0.25">
      <c r="A98" s="15" t="s">
        <v>67</v>
      </c>
      <c r="B98" s="15" t="s">
        <v>66</v>
      </c>
      <c r="C98" s="15" t="s">
        <v>290</v>
      </c>
      <c r="D98" s="14">
        <v>444365</v>
      </c>
      <c r="E98" s="16">
        <v>45005.740569710644</v>
      </c>
      <c r="F98" s="19">
        <f>G98+H98</f>
        <v>16.899999999999999</v>
      </c>
      <c r="G98" s="19"/>
      <c r="H98" s="14">
        <f>N98+O98+P98+Q98+R98+S98+T98</f>
        <v>16.899999999999999</v>
      </c>
      <c r="I98" s="15" t="s">
        <v>134</v>
      </c>
      <c r="J98" s="15" t="s">
        <v>85</v>
      </c>
      <c r="K98" s="15" t="s">
        <v>30</v>
      </c>
      <c r="L98" s="15" t="s">
        <v>3</v>
      </c>
      <c r="M98" s="15" t="s">
        <v>3</v>
      </c>
      <c r="N98" s="14">
        <v>0</v>
      </c>
      <c r="O98" s="14">
        <v>0</v>
      </c>
      <c r="P98" s="14">
        <v>0</v>
      </c>
      <c r="Q98" s="14">
        <v>6</v>
      </c>
      <c r="R98" s="14">
        <v>0</v>
      </c>
      <c r="S98" s="14">
        <v>9.4</v>
      </c>
      <c r="T98" s="14">
        <v>1.5</v>
      </c>
    </row>
    <row r="99" spans="1:20" ht="15.75" x14ac:dyDescent="0.25">
      <c r="A99" s="15" t="s">
        <v>67</v>
      </c>
      <c r="B99" s="15" t="s">
        <v>66</v>
      </c>
      <c r="C99" s="15" t="s">
        <v>290</v>
      </c>
      <c r="D99" s="14">
        <v>445163</v>
      </c>
      <c r="E99" s="16">
        <v>45006.897006851847</v>
      </c>
      <c r="F99" s="19">
        <f>G99+H99</f>
        <v>16.899999999999999</v>
      </c>
      <c r="G99" s="19"/>
      <c r="H99" s="14">
        <f>N99+O99+P99+Q99+R99+S99+T99</f>
        <v>16.899999999999999</v>
      </c>
      <c r="I99" s="15" t="s">
        <v>136</v>
      </c>
      <c r="J99" s="15" t="s">
        <v>85</v>
      </c>
      <c r="K99" s="15" t="s">
        <v>51</v>
      </c>
      <c r="L99" s="15" t="s">
        <v>3</v>
      </c>
      <c r="M99" s="15" t="s">
        <v>3</v>
      </c>
      <c r="N99" s="14">
        <v>0</v>
      </c>
      <c r="O99" s="14">
        <v>0</v>
      </c>
      <c r="P99" s="14">
        <v>0</v>
      </c>
      <c r="Q99" s="14">
        <v>6</v>
      </c>
      <c r="R99" s="14">
        <v>3</v>
      </c>
      <c r="S99" s="14">
        <v>6.4</v>
      </c>
      <c r="T99" s="14">
        <v>1.5</v>
      </c>
    </row>
    <row r="100" spans="1:20" ht="15.75" x14ac:dyDescent="0.25">
      <c r="A100" s="15" t="s">
        <v>67</v>
      </c>
      <c r="B100" s="15" t="s">
        <v>66</v>
      </c>
      <c r="C100" s="15" t="s">
        <v>290</v>
      </c>
      <c r="D100" s="14">
        <v>433015</v>
      </c>
      <c r="E100" s="16">
        <v>44996.852690717591</v>
      </c>
      <c r="F100" s="19">
        <f>G100+H100</f>
        <v>15.4</v>
      </c>
      <c r="G100" s="19"/>
      <c r="H100" s="14">
        <f>N100+O100+P100+Q100+R100+S100+T100</f>
        <v>15.4</v>
      </c>
      <c r="I100" s="15" t="s">
        <v>140</v>
      </c>
      <c r="J100" s="15" t="s">
        <v>85</v>
      </c>
      <c r="K100" s="15" t="s">
        <v>21</v>
      </c>
      <c r="L100" s="15" t="s">
        <v>3</v>
      </c>
      <c r="M100" s="15" t="s">
        <v>3</v>
      </c>
      <c r="N100" s="14">
        <v>0</v>
      </c>
      <c r="O100" s="14">
        <v>0</v>
      </c>
      <c r="P100" s="14">
        <v>0</v>
      </c>
      <c r="Q100" s="14">
        <v>6</v>
      </c>
      <c r="R100" s="14">
        <v>0</v>
      </c>
      <c r="S100" s="14">
        <v>9.4</v>
      </c>
      <c r="T100" s="14">
        <v>0</v>
      </c>
    </row>
    <row r="101" spans="1:20" ht="15.75" x14ac:dyDescent="0.25">
      <c r="A101" s="15" t="s">
        <v>67</v>
      </c>
      <c r="B101" s="15" t="s">
        <v>66</v>
      </c>
      <c r="C101" s="15" t="s">
        <v>290</v>
      </c>
      <c r="D101" s="14">
        <v>444107</v>
      </c>
      <c r="E101" s="16">
        <v>45005.610253923609</v>
      </c>
      <c r="F101" s="19">
        <f>G101+H101</f>
        <v>15.3</v>
      </c>
      <c r="G101" s="19"/>
      <c r="H101" s="14">
        <f>N101+O101+P101+Q101+R101+S101+T101</f>
        <v>15.3</v>
      </c>
      <c r="I101" s="15" t="s">
        <v>141</v>
      </c>
      <c r="J101" s="15" t="s">
        <v>85</v>
      </c>
      <c r="K101" s="15" t="s">
        <v>29</v>
      </c>
      <c r="L101" s="15" t="s">
        <v>3</v>
      </c>
      <c r="M101" s="15" t="s">
        <v>3</v>
      </c>
      <c r="N101" s="14">
        <v>0</v>
      </c>
      <c r="O101" s="14">
        <v>0</v>
      </c>
      <c r="P101" s="14">
        <v>0</v>
      </c>
      <c r="Q101" s="14">
        <v>6</v>
      </c>
      <c r="R101" s="14">
        <v>0</v>
      </c>
      <c r="S101" s="14">
        <v>7.8</v>
      </c>
      <c r="T101" s="14">
        <v>1.5</v>
      </c>
    </row>
    <row r="102" spans="1:20" ht="15.75" x14ac:dyDescent="0.25">
      <c r="A102" s="15" t="s">
        <v>67</v>
      </c>
      <c r="B102" s="15" t="s">
        <v>66</v>
      </c>
      <c r="C102" s="15" t="s">
        <v>290</v>
      </c>
      <c r="D102" s="14">
        <v>434219</v>
      </c>
      <c r="E102" s="16">
        <v>44999.501131307872</v>
      </c>
      <c r="F102" s="19">
        <f>G102+H102</f>
        <v>15.3</v>
      </c>
      <c r="G102" s="19"/>
      <c r="H102" s="14">
        <f>N102+O102+P102+Q102+R102+S102+T102</f>
        <v>15.3</v>
      </c>
      <c r="I102" s="15" t="s">
        <v>142</v>
      </c>
      <c r="J102" s="15" t="s">
        <v>85</v>
      </c>
      <c r="K102" s="15" t="s">
        <v>36</v>
      </c>
      <c r="L102" s="15" t="s">
        <v>3</v>
      </c>
      <c r="M102" s="15" t="s">
        <v>3</v>
      </c>
      <c r="N102" s="14">
        <v>0</v>
      </c>
      <c r="O102" s="14">
        <v>0</v>
      </c>
      <c r="P102" s="14">
        <v>0</v>
      </c>
      <c r="Q102" s="14">
        <v>6</v>
      </c>
      <c r="R102" s="14">
        <v>3</v>
      </c>
      <c r="S102" s="14">
        <v>4.8</v>
      </c>
      <c r="T102" s="14">
        <v>1.5</v>
      </c>
    </row>
    <row r="103" spans="1:20" ht="15.75" x14ac:dyDescent="0.25">
      <c r="A103" s="15" t="s">
        <v>67</v>
      </c>
      <c r="B103" s="15" t="s">
        <v>66</v>
      </c>
      <c r="C103" s="15" t="s">
        <v>290</v>
      </c>
      <c r="D103" s="14">
        <v>434798</v>
      </c>
      <c r="E103" s="16">
        <v>44999.951160162032</v>
      </c>
      <c r="F103" s="19">
        <f>G103+H103</f>
        <v>15.3</v>
      </c>
      <c r="G103" s="19"/>
      <c r="H103" s="14">
        <f>N103+O103+P103+Q103+R103+S103+T103</f>
        <v>15.3</v>
      </c>
      <c r="I103" s="15" t="s">
        <v>143</v>
      </c>
      <c r="J103" s="15" t="s">
        <v>85</v>
      </c>
      <c r="K103" s="15" t="s">
        <v>39</v>
      </c>
      <c r="L103" s="15" t="s">
        <v>3</v>
      </c>
      <c r="M103" s="15" t="s">
        <v>3</v>
      </c>
      <c r="N103" s="14">
        <v>0</v>
      </c>
      <c r="O103" s="14">
        <v>0</v>
      </c>
      <c r="P103" s="14">
        <v>0</v>
      </c>
      <c r="Q103" s="14">
        <v>6</v>
      </c>
      <c r="R103" s="14">
        <v>3</v>
      </c>
      <c r="S103" s="14">
        <v>4.8</v>
      </c>
      <c r="T103" s="14">
        <v>1.5</v>
      </c>
    </row>
    <row r="104" spans="1:20" ht="15.75" x14ac:dyDescent="0.25">
      <c r="A104" s="15" t="s">
        <v>67</v>
      </c>
      <c r="B104" s="15" t="s">
        <v>66</v>
      </c>
      <c r="C104" s="15" t="s">
        <v>290</v>
      </c>
      <c r="D104" s="14">
        <v>444789</v>
      </c>
      <c r="E104" s="16">
        <v>45006.528720983792</v>
      </c>
      <c r="F104" s="19">
        <f>G104+H104</f>
        <v>15.3</v>
      </c>
      <c r="G104" s="19"/>
      <c r="H104" s="14">
        <f>N104+O104+P104+Q104+R104+S104+T104</f>
        <v>15.3</v>
      </c>
      <c r="I104" s="15" t="s">
        <v>144</v>
      </c>
      <c r="J104" s="15" t="s">
        <v>85</v>
      </c>
      <c r="K104" s="15" t="s">
        <v>145</v>
      </c>
      <c r="L104" s="15" t="s">
        <v>3</v>
      </c>
      <c r="M104" s="15" t="s">
        <v>3</v>
      </c>
      <c r="N104" s="14">
        <v>0</v>
      </c>
      <c r="O104" s="14">
        <v>0</v>
      </c>
      <c r="P104" s="14">
        <v>0</v>
      </c>
      <c r="Q104" s="14">
        <v>6</v>
      </c>
      <c r="R104" s="14">
        <v>3</v>
      </c>
      <c r="S104" s="14">
        <v>4.8</v>
      </c>
      <c r="T104" s="14">
        <v>1.5</v>
      </c>
    </row>
    <row r="105" spans="1:20" ht="15.75" x14ac:dyDescent="0.25">
      <c r="A105" s="15" t="s">
        <v>67</v>
      </c>
      <c r="B105" s="15" t="s">
        <v>66</v>
      </c>
      <c r="C105" s="15" t="s">
        <v>290</v>
      </c>
      <c r="D105" s="14">
        <v>433155</v>
      </c>
      <c r="E105" s="16">
        <v>44997.592522905092</v>
      </c>
      <c r="F105" s="19">
        <f>G105+H105</f>
        <v>14.7</v>
      </c>
      <c r="G105" s="19"/>
      <c r="H105" s="14">
        <f>N105+O105+P105+Q105+R105+S105+T105</f>
        <v>14.7</v>
      </c>
      <c r="I105" s="15" t="s">
        <v>146</v>
      </c>
      <c r="J105" s="15" t="s">
        <v>85</v>
      </c>
      <c r="K105" s="15" t="s">
        <v>7</v>
      </c>
      <c r="L105" s="15" t="s">
        <v>3</v>
      </c>
      <c r="M105" s="15" t="s">
        <v>3</v>
      </c>
      <c r="N105" s="14">
        <v>0</v>
      </c>
      <c r="O105" s="14">
        <v>0</v>
      </c>
      <c r="P105" s="14">
        <v>0</v>
      </c>
      <c r="Q105" s="14">
        <v>6</v>
      </c>
      <c r="R105" s="14">
        <v>3</v>
      </c>
      <c r="S105" s="14">
        <v>5.2</v>
      </c>
      <c r="T105" s="14">
        <v>0.5</v>
      </c>
    </row>
    <row r="106" spans="1:20" ht="15.75" x14ac:dyDescent="0.25">
      <c r="A106" s="15" t="s">
        <v>67</v>
      </c>
      <c r="B106" s="15" t="s">
        <v>66</v>
      </c>
      <c r="C106" s="15" t="s">
        <v>290</v>
      </c>
      <c r="D106" s="14">
        <v>443612</v>
      </c>
      <c r="E106" s="16">
        <v>45004.92637119213</v>
      </c>
      <c r="F106" s="19">
        <f>G106+H106</f>
        <v>14.6</v>
      </c>
      <c r="G106" s="19"/>
      <c r="H106" s="14">
        <f>N106+O106+P106+Q106+R106+S106+T106</f>
        <v>14.6</v>
      </c>
      <c r="I106" s="15" t="s">
        <v>147</v>
      </c>
      <c r="J106" s="15" t="s">
        <v>85</v>
      </c>
      <c r="K106" s="15" t="s">
        <v>43</v>
      </c>
      <c r="L106" s="15" t="s">
        <v>3</v>
      </c>
      <c r="M106" s="15" t="s">
        <v>3</v>
      </c>
      <c r="N106" s="14">
        <v>0</v>
      </c>
      <c r="O106" s="14">
        <v>0</v>
      </c>
      <c r="P106" s="14">
        <v>0</v>
      </c>
      <c r="Q106" s="14">
        <v>6</v>
      </c>
      <c r="R106" s="14">
        <v>3</v>
      </c>
      <c r="S106" s="14">
        <v>4.5999999999999996</v>
      </c>
      <c r="T106" s="14">
        <v>1</v>
      </c>
    </row>
    <row r="107" spans="1:20" ht="15.75" x14ac:dyDescent="0.25">
      <c r="A107" s="15" t="s">
        <v>67</v>
      </c>
      <c r="B107" s="15" t="s">
        <v>66</v>
      </c>
      <c r="C107" s="15" t="s">
        <v>290</v>
      </c>
      <c r="D107" s="14">
        <v>444681</v>
      </c>
      <c r="E107" s="16">
        <v>45006.407706631944</v>
      </c>
      <c r="F107" s="19">
        <f>G107+H107</f>
        <v>14.3</v>
      </c>
      <c r="G107" s="19"/>
      <c r="H107" s="14">
        <f>N107+O107+P107+Q107+R107+S107+T107</f>
        <v>14.3</v>
      </c>
      <c r="I107" s="15" t="s">
        <v>148</v>
      </c>
      <c r="J107" s="15" t="s">
        <v>85</v>
      </c>
      <c r="K107" s="15" t="s">
        <v>5</v>
      </c>
      <c r="L107" s="15" t="s">
        <v>3</v>
      </c>
      <c r="M107" s="15" t="s">
        <v>3</v>
      </c>
      <c r="N107" s="14">
        <v>0</v>
      </c>
      <c r="O107" s="14">
        <v>0</v>
      </c>
      <c r="P107" s="14">
        <v>0</v>
      </c>
      <c r="Q107" s="14">
        <v>6</v>
      </c>
      <c r="R107" s="14">
        <v>0</v>
      </c>
      <c r="S107" s="14">
        <v>6.8</v>
      </c>
      <c r="T107" s="14">
        <v>1.5</v>
      </c>
    </row>
    <row r="108" spans="1:20" ht="15.75" x14ac:dyDescent="0.25">
      <c r="A108" s="15" t="s">
        <v>67</v>
      </c>
      <c r="B108" s="15" t="s">
        <v>66</v>
      </c>
      <c r="C108" s="15" t="s">
        <v>290</v>
      </c>
      <c r="D108" s="14">
        <v>445128</v>
      </c>
      <c r="E108" s="16">
        <v>45006.841650706017</v>
      </c>
      <c r="F108" s="19">
        <f>G108+H108</f>
        <v>14.3</v>
      </c>
      <c r="G108" s="19"/>
      <c r="H108" s="14">
        <f>N108+O108+P108+Q108+R108+S108+T108</f>
        <v>14.3</v>
      </c>
      <c r="I108" s="15" t="s">
        <v>149</v>
      </c>
      <c r="J108" s="15" t="s">
        <v>85</v>
      </c>
      <c r="K108" s="15" t="s">
        <v>36</v>
      </c>
      <c r="L108" s="15" t="s">
        <v>3</v>
      </c>
      <c r="M108" s="15" t="s">
        <v>3</v>
      </c>
      <c r="N108" s="14">
        <v>0</v>
      </c>
      <c r="O108" s="14">
        <v>0</v>
      </c>
      <c r="P108" s="14">
        <v>0</v>
      </c>
      <c r="Q108" s="14">
        <v>6</v>
      </c>
      <c r="R108" s="14">
        <v>0</v>
      </c>
      <c r="S108" s="14">
        <v>6.8</v>
      </c>
      <c r="T108" s="14">
        <v>1.5</v>
      </c>
    </row>
    <row r="109" spans="1:20" ht="15.75" x14ac:dyDescent="0.25">
      <c r="A109" s="15" t="s">
        <v>67</v>
      </c>
      <c r="B109" s="15" t="s">
        <v>66</v>
      </c>
      <c r="C109" s="15" t="s">
        <v>290</v>
      </c>
      <c r="D109" s="14">
        <v>433754</v>
      </c>
      <c r="E109" s="16">
        <v>44998.719363402779</v>
      </c>
      <c r="F109" s="19">
        <f>G109+H109</f>
        <v>14.3</v>
      </c>
      <c r="G109" s="19"/>
      <c r="H109" s="14">
        <f>N109+O109+P109+Q109+R109+S109+T109</f>
        <v>14.3</v>
      </c>
      <c r="I109" s="15" t="s">
        <v>150</v>
      </c>
      <c r="J109" s="15" t="s">
        <v>85</v>
      </c>
      <c r="K109" s="15" t="s">
        <v>32</v>
      </c>
      <c r="L109" s="15" t="s">
        <v>3</v>
      </c>
      <c r="M109" s="15" t="s">
        <v>3</v>
      </c>
      <c r="N109" s="14">
        <v>0</v>
      </c>
      <c r="O109" s="14">
        <v>0</v>
      </c>
      <c r="P109" s="14">
        <v>0</v>
      </c>
      <c r="Q109" s="14">
        <v>6</v>
      </c>
      <c r="R109" s="14">
        <v>3</v>
      </c>
      <c r="S109" s="14">
        <v>5</v>
      </c>
      <c r="T109" s="14">
        <v>0.3</v>
      </c>
    </row>
    <row r="110" spans="1:20" ht="15.75" x14ac:dyDescent="0.25">
      <c r="A110" s="15" t="s">
        <v>67</v>
      </c>
      <c r="B110" s="15" t="s">
        <v>66</v>
      </c>
      <c r="C110" s="15" t="s">
        <v>290</v>
      </c>
      <c r="D110" s="14">
        <v>444567</v>
      </c>
      <c r="E110" s="16">
        <v>45006.051136076385</v>
      </c>
      <c r="F110" s="19">
        <f>G110+H110</f>
        <v>14.3</v>
      </c>
      <c r="G110" s="19"/>
      <c r="H110" s="14">
        <f>N110+O110+P110+Q110+R110+S110+T110</f>
        <v>14.3</v>
      </c>
      <c r="I110" s="15" t="s">
        <v>151</v>
      </c>
      <c r="J110" s="15" t="s">
        <v>85</v>
      </c>
      <c r="K110" s="15" t="s">
        <v>52</v>
      </c>
      <c r="L110" s="15" t="s">
        <v>3</v>
      </c>
      <c r="M110" s="15" t="s">
        <v>3</v>
      </c>
      <c r="N110" s="14">
        <v>0</v>
      </c>
      <c r="O110" s="14">
        <v>0</v>
      </c>
      <c r="P110" s="14">
        <v>0</v>
      </c>
      <c r="Q110" s="14">
        <v>6</v>
      </c>
      <c r="R110" s="14">
        <v>3</v>
      </c>
      <c r="S110" s="14">
        <v>3.8</v>
      </c>
      <c r="T110" s="14">
        <v>1.5</v>
      </c>
    </row>
    <row r="111" spans="1:20" ht="15.75" x14ac:dyDescent="0.25">
      <c r="A111" s="15" t="s">
        <v>67</v>
      </c>
      <c r="B111" s="15" t="s">
        <v>66</v>
      </c>
      <c r="C111" s="15" t="s">
        <v>290</v>
      </c>
      <c r="D111" s="14">
        <v>438441</v>
      </c>
      <c r="E111" s="16">
        <v>45001.633487013889</v>
      </c>
      <c r="F111" s="19">
        <f>G111+H111</f>
        <v>13.9</v>
      </c>
      <c r="G111" s="19"/>
      <c r="H111" s="14">
        <f>N111+O111+P111+Q111+R111+S111+T111</f>
        <v>13.9</v>
      </c>
      <c r="I111" s="15" t="s">
        <v>153</v>
      </c>
      <c r="J111" s="15" t="s">
        <v>85</v>
      </c>
      <c r="K111" s="15" t="s">
        <v>7</v>
      </c>
      <c r="L111" s="15" t="s">
        <v>3</v>
      </c>
      <c r="M111" s="15" t="s">
        <v>3</v>
      </c>
      <c r="N111" s="14">
        <v>0</v>
      </c>
      <c r="O111" s="14">
        <v>0</v>
      </c>
      <c r="P111" s="14">
        <v>0</v>
      </c>
      <c r="Q111" s="14">
        <v>6</v>
      </c>
      <c r="R111" s="14">
        <v>0</v>
      </c>
      <c r="S111" s="14">
        <v>6.4</v>
      </c>
      <c r="T111" s="14">
        <v>1.5</v>
      </c>
    </row>
    <row r="112" spans="1:20" ht="15.75" x14ac:dyDescent="0.25">
      <c r="A112" s="15" t="s">
        <v>67</v>
      </c>
      <c r="B112" s="15" t="s">
        <v>66</v>
      </c>
      <c r="C112" s="15" t="s">
        <v>290</v>
      </c>
      <c r="D112" s="14">
        <v>433513</v>
      </c>
      <c r="E112" s="16">
        <v>44998.448281342593</v>
      </c>
      <c r="F112" s="19">
        <f>G112+H112</f>
        <v>13.7</v>
      </c>
      <c r="G112" s="19"/>
      <c r="H112" s="14">
        <f>N112+O112+P112+Q112+R112+S112+T112</f>
        <v>13.7</v>
      </c>
      <c r="I112" s="15" t="s">
        <v>154</v>
      </c>
      <c r="J112" s="15" t="s">
        <v>85</v>
      </c>
      <c r="K112" s="15" t="s">
        <v>45</v>
      </c>
      <c r="L112" s="15" t="s">
        <v>3</v>
      </c>
      <c r="M112" s="15" t="s">
        <v>3</v>
      </c>
      <c r="N112" s="14">
        <v>0</v>
      </c>
      <c r="O112" s="14">
        <v>0</v>
      </c>
      <c r="P112" s="14">
        <v>0</v>
      </c>
      <c r="Q112" s="14">
        <v>6</v>
      </c>
      <c r="R112" s="14">
        <v>0</v>
      </c>
      <c r="S112" s="14">
        <v>7.2</v>
      </c>
      <c r="T112" s="14">
        <v>0.5</v>
      </c>
    </row>
    <row r="113" spans="1:20" ht="15.75" x14ac:dyDescent="0.25">
      <c r="A113" s="15" t="s">
        <v>67</v>
      </c>
      <c r="B113" s="15" t="s">
        <v>66</v>
      </c>
      <c r="C113" s="15" t="s">
        <v>290</v>
      </c>
      <c r="D113" s="14">
        <v>433174</v>
      </c>
      <c r="E113" s="16">
        <v>44997.694018541668</v>
      </c>
      <c r="F113" s="19">
        <f>G113+H113</f>
        <v>13.3</v>
      </c>
      <c r="G113" s="19"/>
      <c r="H113" s="14">
        <f>N113+O113+P113+Q113+R113+S113+T113</f>
        <v>13.3</v>
      </c>
      <c r="I113" s="15" t="s">
        <v>156</v>
      </c>
      <c r="J113" s="15" t="s">
        <v>85</v>
      </c>
      <c r="K113" s="15" t="s">
        <v>30</v>
      </c>
      <c r="L113" s="15" t="s">
        <v>3</v>
      </c>
      <c r="M113" s="15" t="s">
        <v>3</v>
      </c>
      <c r="N113" s="14">
        <v>0</v>
      </c>
      <c r="O113" s="14">
        <v>0</v>
      </c>
      <c r="P113" s="14">
        <v>0</v>
      </c>
      <c r="Q113" s="14">
        <v>6</v>
      </c>
      <c r="R113" s="14">
        <v>3</v>
      </c>
      <c r="S113" s="14">
        <v>2.8</v>
      </c>
      <c r="T113" s="14">
        <v>1.5</v>
      </c>
    </row>
    <row r="114" spans="1:20" ht="15.75" x14ac:dyDescent="0.25">
      <c r="A114" s="15" t="s">
        <v>67</v>
      </c>
      <c r="B114" s="15" t="s">
        <v>66</v>
      </c>
      <c r="C114" s="15" t="s">
        <v>290</v>
      </c>
      <c r="D114" s="14">
        <v>444559</v>
      </c>
      <c r="E114" s="16">
        <v>45006.01573269676</v>
      </c>
      <c r="F114" s="19">
        <f>G114+H114</f>
        <v>13.2</v>
      </c>
      <c r="G114" s="19"/>
      <c r="H114" s="14">
        <f>N114+O114+P114+Q114+R114+S114+T114</f>
        <v>13.2</v>
      </c>
      <c r="I114" s="15" t="s">
        <v>159</v>
      </c>
      <c r="J114" s="15" t="s">
        <v>85</v>
      </c>
      <c r="K114" s="15" t="s">
        <v>40</v>
      </c>
      <c r="L114" s="15" t="s">
        <v>3</v>
      </c>
      <c r="M114" s="15" t="s">
        <v>3</v>
      </c>
      <c r="N114" s="14">
        <v>0</v>
      </c>
      <c r="O114" s="14">
        <v>0</v>
      </c>
      <c r="P114" s="14">
        <v>0</v>
      </c>
      <c r="Q114" s="14">
        <v>6</v>
      </c>
      <c r="R114" s="14">
        <v>0</v>
      </c>
      <c r="S114" s="14">
        <v>7.2</v>
      </c>
      <c r="T114" s="14">
        <v>0</v>
      </c>
    </row>
    <row r="115" spans="1:20" ht="15.75" x14ac:dyDescent="0.25">
      <c r="A115" s="15" t="s">
        <v>67</v>
      </c>
      <c r="B115" s="15" t="s">
        <v>66</v>
      </c>
      <c r="C115" s="15" t="s">
        <v>290</v>
      </c>
      <c r="D115" s="14">
        <v>433757</v>
      </c>
      <c r="E115" s="16">
        <v>44998.725372592591</v>
      </c>
      <c r="F115" s="19">
        <f>G115+H115</f>
        <v>13.1</v>
      </c>
      <c r="G115" s="19"/>
      <c r="H115" s="14">
        <f>N115+O115+P115+Q115+R115+S115+T115</f>
        <v>13.1</v>
      </c>
      <c r="I115" s="15" t="s">
        <v>160</v>
      </c>
      <c r="J115" s="15" t="s">
        <v>85</v>
      </c>
      <c r="K115" s="15" t="s">
        <v>5</v>
      </c>
      <c r="L115" s="15" t="s">
        <v>3</v>
      </c>
      <c r="M115" s="15" t="s">
        <v>3</v>
      </c>
      <c r="N115" s="14">
        <v>0</v>
      </c>
      <c r="O115" s="14">
        <v>0</v>
      </c>
      <c r="P115" s="14">
        <v>0</v>
      </c>
      <c r="Q115" s="14">
        <v>6</v>
      </c>
      <c r="R115" s="14">
        <v>3</v>
      </c>
      <c r="S115" s="14">
        <v>2.6</v>
      </c>
      <c r="T115" s="14">
        <v>1.5</v>
      </c>
    </row>
    <row r="116" spans="1:20" ht="15.75" x14ac:dyDescent="0.25">
      <c r="A116" s="15" t="s">
        <v>67</v>
      </c>
      <c r="B116" s="15" t="s">
        <v>66</v>
      </c>
      <c r="C116" s="15" t="s">
        <v>290</v>
      </c>
      <c r="D116" s="14">
        <v>442744</v>
      </c>
      <c r="E116" s="16">
        <v>45003.891872650463</v>
      </c>
      <c r="F116" s="19">
        <f>G116+H116</f>
        <v>12.9</v>
      </c>
      <c r="G116" s="19"/>
      <c r="H116" s="14">
        <f>N116+O116+P116+Q116+R116+S116+T116</f>
        <v>12.9</v>
      </c>
      <c r="I116" s="15" t="s">
        <v>161</v>
      </c>
      <c r="J116" s="15" t="s">
        <v>85</v>
      </c>
      <c r="K116" s="15" t="s">
        <v>22</v>
      </c>
      <c r="L116" s="15" t="s">
        <v>3</v>
      </c>
      <c r="M116" s="15" t="s">
        <v>3</v>
      </c>
      <c r="N116" s="14">
        <v>0</v>
      </c>
      <c r="O116" s="14">
        <v>0</v>
      </c>
      <c r="P116" s="14">
        <v>0</v>
      </c>
      <c r="Q116" s="14">
        <v>6</v>
      </c>
      <c r="R116" s="14">
        <v>3</v>
      </c>
      <c r="S116" s="14">
        <v>2.4</v>
      </c>
      <c r="T116" s="14">
        <v>1.5</v>
      </c>
    </row>
    <row r="117" spans="1:20" ht="15.75" x14ac:dyDescent="0.25">
      <c r="A117" s="15" t="s">
        <v>67</v>
      </c>
      <c r="B117" s="15" t="s">
        <v>66</v>
      </c>
      <c r="C117" s="15" t="s">
        <v>290</v>
      </c>
      <c r="D117" s="14">
        <v>444675</v>
      </c>
      <c r="E117" s="16">
        <v>45006.4041125</v>
      </c>
      <c r="F117" s="19">
        <f>G117+H117</f>
        <v>12.9</v>
      </c>
      <c r="G117" s="19"/>
      <c r="H117" s="14">
        <f>N117+O117+P117+Q117+R117+S117+T117</f>
        <v>12.9</v>
      </c>
      <c r="I117" s="15" t="s">
        <v>162</v>
      </c>
      <c r="J117" s="15" t="s">
        <v>85</v>
      </c>
      <c r="K117" s="15" t="s">
        <v>7</v>
      </c>
      <c r="L117" s="15" t="s">
        <v>3</v>
      </c>
      <c r="M117" s="15" t="s">
        <v>3</v>
      </c>
      <c r="N117" s="14">
        <v>0</v>
      </c>
      <c r="O117" s="14">
        <v>0</v>
      </c>
      <c r="P117" s="14">
        <v>0</v>
      </c>
      <c r="Q117" s="14">
        <v>6</v>
      </c>
      <c r="R117" s="14">
        <v>3</v>
      </c>
      <c r="S117" s="14">
        <v>2.4</v>
      </c>
      <c r="T117" s="14">
        <v>1.5</v>
      </c>
    </row>
    <row r="118" spans="1:20" ht="15.75" x14ac:dyDescent="0.25">
      <c r="A118" s="15" t="s">
        <v>67</v>
      </c>
      <c r="B118" s="15" t="s">
        <v>66</v>
      </c>
      <c r="C118" s="15" t="s">
        <v>290</v>
      </c>
      <c r="D118" s="14">
        <v>433571</v>
      </c>
      <c r="E118" s="16">
        <v>44998.492603935185</v>
      </c>
      <c r="F118" s="19">
        <f>G118+H118</f>
        <v>12.700000000000001</v>
      </c>
      <c r="G118" s="19"/>
      <c r="H118" s="14">
        <f>N118+O118+P118+Q118+R118+S118+T118</f>
        <v>12.700000000000001</v>
      </c>
      <c r="I118" s="15" t="s">
        <v>163</v>
      </c>
      <c r="J118" s="15" t="s">
        <v>85</v>
      </c>
      <c r="K118" s="15" t="s">
        <v>33</v>
      </c>
      <c r="L118" s="15" t="s">
        <v>3</v>
      </c>
      <c r="M118" s="15" t="s">
        <v>3</v>
      </c>
      <c r="N118" s="14">
        <v>0</v>
      </c>
      <c r="O118" s="14">
        <v>0</v>
      </c>
      <c r="P118" s="14">
        <v>0</v>
      </c>
      <c r="Q118" s="14">
        <v>6</v>
      </c>
      <c r="R118" s="14">
        <v>3</v>
      </c>
      <c r="S118" s="14">
        <v>2.4</v>
      </c>
      <c r="T118" s="14">
        <v>1.3</v>
      </c>
    </row>
    <row r="119" spans="1:20" ht="15.75" x14ac:dyDescent="0.25">
      <c r="A119" s="15" t="s">
        <v>67</v>
      </c>
      <c r="B119" s="15" t="s">
        <v>66</v>
      </c>
      <c r="C119" s="15" t="s">
        <v>290</v>
      </c>
      <c r="D119" s="14">
        <v>440972</v>
      </c>
      <c r="E119" s="16">
        <v>45002.818383530088</v>
      </c>
      <c r="F119" s="19">
        <f>G119+H119</f>
        <v>12.299999999999999</v>
      </c>
      <c r="G119" s="19"/>
      <c r="H119" s="14">
        <f>N119+O119+P119+Q119+R119+S119+T119</f>
        <v>12.299999999999999</v>
      </c>
      <c r="I119" s="15" t="s">
        <v>168</v>
      </c>
      <c r="J119" s="15" t="s">
        <v>85</v>
      </c>
      <c r="K119" s="15" t="s">
        <v>98</v>
      </c>
      <c r="L119" s="15" t="s">
        <v>3</v>
      </c>
      <c r="M119" s="15" t="s">
        <v>3</v>
      </c>
      <c r="N119" s="14">
        <v>0</v>
      </c>
      <c r="O119" s="14">
        <v>0</v>
      </c>
      <c r="P119" s="14">
        <v>0</v>
      </c>
      <c r="Q119" s="14">
        <v>6</v>
      </c>
      <c r="R119" s="14">
        <v>3</v>
      </c>
      <c r="S119" s="14">
        <v>2.2000000000000002</v>
      </c>
      <c r="T119" s="14">
        <v>1.1000000000000001</v>
      </c>
    </row>
    <row r="120" spans="1:20" ht="15.75" x14ac:dyDescent="0.25">
      <c r="A120" s="15" t="s">
        <v>67</v>
      </c>
      <c r="B120" s="15" t="s">
        <v>66</v>
      </c>
      <c r="C120" s="15" t="s">
        <v>290</v>
      </c>
      <c r="D120" s="14">
        <v>434259</v>
      </c>
      <c r="E120" s="16">
        <v>44999.531574293978</v>
      </c>
      <c r="F120" s="19">
        <f>G120+H120</f>
        <v>12.1</v>
      </c>
      <c r="G120" s="19"/>
      <c r="H120" s="14">
        <f>N120+O120+P120+Q120+R120+S120+T120</f>
        <v>12.1</v>
      </c>
      <c r="I120" s="15" t="s">
        <v>171</v>
      </c>
      <c r="J120" s="15" t="s">
        <v>85</v>
      </c>
      <c r="K120" s="15" t="s">
        <v>27</v>
      </c>
      <c r="L120" s="15" t="s">
        <v>3</v>
      </c>
      <c r="M120" s="15" t="s">
        <v>3</v>
      </c>
      <c r="N120" s="14">
        <v>0</v>
      </c>
      <c r="O120" s="14">
        <v>0</v>
      </c>
      <c r="P120" s="14">
        <v>0</v>
      </c>
      <c r="Q120" s="14">
        <v>6</v>
      </c>
      <c r="R120" s="14">
        <v>3</v>
      </c>
      <c r="S120" s="14">
        <v>1.6</v>
      </c>
      <c r="T120" s="14">
        <v>1.5</v>
      </c>
    </row>
    <row r="121" spans="1:20" ht="15.75" x14ac:dyDescent="0.25">
      <c r="A121" s="15" t="s">
        <v>67</v>
      </c>
      <c r="B121" s="15" t="s">
        <v>66</v>
      </c>
      <c r="C121" s="15" t="s">
        <v>290</v>
      </c>
      <c r="D121" s="14">
        <v>433890</v>
      </c>
      <c r="E121" s="16">
        <v>44998.948786921297</v>
      </c>
      <c r="F121" s="19">
        <f>G121+H121</f>
        <v>11.8</v>
      </c>
      <c r="G121" s="19"/>
      <c r="H121" s="14">
        <f>N121+O121+P121+Q121+R121+S121+T121</f>
        <v>11.8</v>
      </c>
      <c r="I121" s="15" t="s">
        <v>174</v>
      </c>
      <c r="J121" s="15" t="s">
        <v>85</v>
      </c>
      <c r="K121" s="15" t="s">
        <v>51</v>
      </c>
      <c r="L121" s="15" t="s">
        <v>3</v>
      </c>
      <c r="M121" s="15" t="s">
        <v>3</v>
      </c>
      <c r="N121" s="14">
        <v>0</v>
      </c>
      <c r="O121" s="14">
        <v>0</v>
      </c>
      <c r="P121" s="14">
        <v>0</v>
      </c>
      <c r="Q121" s="14">
        <v>6</v>
      </c>
      <c r="R121" s="14">
        <v>3</v>
      </c>
      <c r="S121" s="14">
        <v>1.8</v>
      </c>
      <c r="T121" s="14">
        <v>1</v>
      </c>
    </row>
    <row r="122" spans="1:20" ht="15.75" x14ac:dyDescent="0.25">
      <c r="A122" s="15" t="s">
        <v>67</v>
      </c>
      <c r="B122" s="15" t="s">
        <v>66</v>
      </c>
      <c r="C122" s="15" t="s">
        <v>290</v>
      </c>
      <c r="D122" s="14">
        <v>432928</v>
      </c>
      <c r="E122" s="16">
        <v>44996.565733807867</v>
      </c>
      <c r="F122" s="19">
        <f>G122+H122</f>
        <v>11.7</v>
      </c>
      <c r="G122" s="19"/>
      <c r="H122" s="14">
        <f>N122+O122+P122+Q122+R122+S122+T122</f>
        <v>11.7</v>
      </c>
      <c r="I122" s="15" t="s">
        <v>175</v>
      </c>
      <c r="J122" s="15" t="s">
        <v>85</v>
      </c>
      <c r="K122" s="15" t="s">
        <v>36</v>
      </c>
      <c r="L122" s="15" t="s">
        <v>3</v>
      </c>
      <c r="M122" s="15" t="s">
        <v>3</v>
      </c>
      <c r="N122" s="14">
        <v>0</v>
      </c>
      <c r="O122" s="14">
        <v>0</v>
      </c>
      <c r="P122" s="14">
        <v>0</v>
      </c>
      <c r="Q122" s="14">
        <v>6</v>
      </c>
      <c r="R122" s="14">
        <v>3</v>
      </c>
      <c r="S122" s="14">
        <v>1.2</v>
      </c>
      <c r="T122" s="14">
        <v>1.5</v>
      </c>
    </row>
    <row r="123" spans="1:20" ht="15.75" x14ac:dyDescent="0.25">
      <c r="A123" s="15" t="s">
        <v>67</v>
      </c>
      <c r="B123" s="15" t="s">
        <v>66</v>
      </c>
      <c r="C123" s="15" t="s">
        <v>290</v>
      </c>
      <c r="D123" s="14">
        <v>432764</v>
      </c>
      <c r="E123" s="16">
        <v>44995.806164745365</v>
      </c>
      <c r="F123" s="19">
        <f>G123+H123</f>
        <v>11.4</v>
      </c>
      <c r="G123" s="19"/>
      <c r="H123" s="14">
        <f>N123+O123+P123+Q123+R123+S123+T123</f>
        <v>11.4</v>
      </c>
      <c r="I123" s="15" t="s">
        <v>179</v>
      </c>
      <c r="J123" s="15" t="s">
        <v>85</v>
      </c>
      <c r="K123" s="15" t="s">
        <v>36</v>
      </c>
      <c r="L123" s="15" t="s">
        <v>3</v>
      </c>
      <c r="M123" s="15" t="s">
        <v>3</v>
      </c>
      <c r="N123" s="14">
        <v>0</v>
      </c>
      <c r="O123" s="14">
        <v>0</v>
      </c>
      <c r="P123" s="14">
        <v>0</v>
      </c>
      <c r="Q123" s="14">
        <v>6</v>
      </c>
      <c r="R123" s="14">
        <v>3</v>
      </c>
      <c r="S123" s="14">
        <v>2.4</v>
      </c>
      <c r="T123" s="14">
        <v>0</v>
      </c>
    </row>
    <row r="124" spans="1:20" ht="15.75" x14ac:dyDescent="0.25">
      <c r="A124" s="15" t="s">
        <v>67</v>
      </c>
      <c r="B124" s="15" t="s">
        <v>66</v>
      </c>
      <c r="C124" s="15" t="s">
        <v>290</v>
      </c>
      <c r="D124" s="14">
        <v>436494</v>
      </c>
      <c r="E124" s="16">
        <v>45000.684607719908</v>
      </c>
      <c r="F124" s="19">
        <f>G124+H124</f>
        <v>11.3</v>
      </c>
      <c r="G124" s="19"/>
      <c r="H124" s="14">
        <f>N124+O124+P124+Q124+R124+S124+T124</f>
        <v>11.3</v>
      </c>
      <c r="I124" s="15" t="s">
        <v>180</v>
      </c>
      <c r="J124" s="15" t="s">
        <v>85</v>
      </c>
      <c r="K124" s="15" t="s">
        <v>40</v>
      </c>
      <c r="L124" s="15" t="s">
        <v>3</v>
      </c>
      <c r="M124" s="15" t="s">
        <v>3</v>
      </c>
      <c r="N124" s="14">
        <v>0</v>
      </c>
      <c r="O124" s="14">
        <v>0</v>
      </c>
      <c r="P124" s="14">
        <v>0</v>
      </c>
      <c r="Q124" s="14">
        <v>6</v>
      </c>
      <c r="R124" s="14">
        <v>3</v>
      </c>
      <c r="S124" s="14">
        <v>1.4</v>
      </c>
      <c r="T124" s="14">
        <v>0.9</v>
      </c>
    </row>
    <row r="125" spans="1:20" ht="15.75" x14ac:dyDescent="0.25">
      <c r="A125" s="15" t="s">
        <v>67</v>
      </c>
      <c r="B125" s="15" t="s">
        <v>66</v>
      </c>
      <c r="C125" s="15" t="s">
        <v>290</v>
      </c>
      <c r="D125" s="14">
        <v>445002</v>
      </c>
      <c r="E125" s="16">
        <v>45006.722994988428</v>
      </c>
      <c r="F125" s="19">
        <f>G125+H125</f>
        <v>11.1</v>
      </c>
      <c r="G125" s="19"/>
      <c r="H125" s="14">
        <f>N125+O125+P125+Q125+R125+S125+T125</f>
        <v>11.1</v>
      </c>
      <c r="I125" s="15" t="s">
        <v>184</v>
      </c>
      <c r="J125" s="15" t="s">
        <v>85</v>
      </c>
      <c r="K125" s="15" t="s">
        <v>185</v>
      </c>
      <c r="L125" s="15" t="s">
        <v>3</v>
      </c>
      <c r="M125" s="15" t="s">
        <v>3</v>
      </c>
      <c r="N125" s="14">
        <v>0</v>
      </c>
      <c r="O125" s="14">
        <v>0</v>
      </c>
      <c r="P125" s="14">
        <v>0</v>
      </c>
      <c r="Q125" s="14">
        <v>6</v>
      </c>
      <c r="R125" s="14">
        <v>3</v>
      </c>
      <c r="S125" s="14">
        <v>0.6</v>
      </c>
      <c r="T125" s="14">
        <v>1.5</v>
      </c>
    </row>
    <row r="126" spans="1:20" ht="15.75" x14ac:dyDescent="0.25">
      <c r="A126" s="15" t="s">
        <v>67</v>
      </c>
      <c r="B126" s="15" t="s">
        <v>66</v>
      </c>
      <c r="C126" s="15" t="s">
        <v>290</v>
      </c>
      <c r="D126" s="14">
        <v>436119</v>
      </c>
      <c r="E126" s="16">
        <v>45000.590385451389</v>
      </c>
      <c r="F126" s="19">
        <f>G126+H126</f>
        <v>10.9</v>
      </c>
      <c r="G126" s="19"/>
      <c r="H126" s="14">
        <f>N126+O126+P126+Q126+R126+S126+T126</f>
        <v>10.9</v>
      </c>
      <c r="I126" s="15" t="s">
        <v>187</v>
      </c>
      <c r="J126" s="15" t="s">
        <v>85</v>
      </c>
      <c r="K126" s="15" t="s">
        <v>56</v>
      </c>
      <c r="L126" s="15" t="s">
        <v>3</v>
      </c>
      <c r="M126" s="15" t="s">
        <v>3</v>
      </c>
      <c r="N126" s="14">
        <v>0</v>
      </c>
      <c r="O126" s="14">
        <v>0</v>
      </c>
      <c r="P126" s="14">
        <v>0</v>
      </c>
      <c r="Q126" s="14">
        <v>6</v>
      </c>
      <c r="R126" s="14">
        <v>3</v>
      </c>
      <c r="S126" s="14">
        <v>1.4</v>
      </c>
      <c r="T126" s="14">
        <v>0.5</v>
      </c>
    </row>
    <row r="127" spans="1:20" ht="15.75" x14ac:dyDescent="0.25">
      <c r="A127" s="15" t="s">
        <v>67</v>
      </c>
      <c r="B127" s="15" t="s">
        <v>66</v>
      </c>
      <c r="C127" s="15" t="s">
        <v>290</v>
      </c>
      <c r="D127" s="14">
        <v>445214</v>
      </c>
      <c r="E127" s="16">
        <v>45006.960057870368</v>
      </c>
      <c r="F127" s="19">
        <f>G127+H127</f>
        <v>10.199999999999999</v>
      </c>
      <c r="G127" s="19"/>
      <c r="H127" s="14">
        <f>N127+O127+P127+Q127+R127+S127+T127</f>
        <v>10.199999999999999</v>
      </c>
      <c r="I127" s="15" t="s">
        <v>191</v>
      </c>
      <c r="J127" s="15" t="s">
        <v>85</v>
      </c>
      <c r="K127" s="15" t="s">
        <v>34</v>
      </c>
      <c r="L127" s="15" t="s">
        <v>3</v>
      </c>
      <c r="M127" s="15" t="s">
        <v>3</v>
      </c>
      <c r="N127" s="14">
        <v>0</v>
      </c>
      <c r="O127" s="14">
        <v>0</v>
      </c>
      <c r="P127" s="14">
        <v>0</v>
      </c>
      <c r="Q127" s="14">
        <v>6</v>
      </c>
      <c r="R127" s="14">
        <v>3</v>
      </c>
      <c r="S127" s="14">
        <v>1.2</v>
      </c>
      <c r="T127" s="14">
        <v>0</v>
      </c>
    </row>
    <row r="128" spans="1:20" ht="15.75" x14ac:dyDescent="0.25">
      <c r="A128" s="15" t="s">
        <v>67</v>
      </c>
      <c r="B128" s="15" t="s">
        <v>66</v>
      </c>
      <c r="C128" s="15" t="s">
        <v>290</v>
      </c>
      <c r="D128" s="14">
        <v>443925</v>
      </c>
      <c r="E128" s="16">
        <v>45005.487008819444</v>
      </c>
      <c r="F128" s="19">
        <f>G128+H128</f>
        <v>9.9</v>
      </c>
      <c r="G128" s="19"/>
      <c r="H128" s="14">
        <f>N128+O128+P128+Q128+R128+S128+T128</f>
        <v>9.9</v>
      </c>
      <c r="I128" s="15" t="s">
        <v>194</v>
      </c>
      <c r="J128" s="15" t="s">
        <v>85</v>
      </c>
      <c r="K128" s="15" t="s">
        <v>29</v>
      </c>
      <c r="L128" s="15" t="s">
        <v>3</v>
      </c>
      <c r="M128" s="15" t="s">
        <v>3</v>
      </c>
      <c r="N128" s="14">
        <v>0</v>
      </c>
      <c r="O128" s="14">
        <v>0</v>
      </c>
      <c r="P128" s="14">
        <v>0</v>
      </c>
      <c r="Q128" s="14">
        <v>6</v>
      </c>
      <c r="R128" s="14">
        <v>3</v>
      </c>
      <c r="S128" s="14">
        <v>0.6</v>
      </c>
      <c r="T128" s="14">
        <v>0.3</v>
      </c>
    </row>
    <row r="129" spans="1:20" ht="15.75" x14ac:dyDescent="0.25">
      <c r="A129" s="15" t="s">
        <v>67</v>
      </c>
      <c r="B129" s="15" t="s">
        <v>66</v>
      </c>
      <c r="C129" s="15" t="s">
        <v>290</v>
      </c>
      <c r="D129" s="14">
        <v>445145</v>
      </c>
      <c r="E129" s="16">
        <v>45006.856823206013</v>
      </c>
      <c r="F129" s="19">
        <f>G129+H129</f>
        <v>9.8000000000000007</v>
      </c>
      <c r="G129" s="19"/>
      <c r="H129" s="14">
        <f>N129+O129+P129+Q129+R129+S129+T129</f>
        <v>9.8000000000000007</v>
      </c>
      <c r="I129" s="15" t="s">
        <v>195</v>
      </c>
      <c r="J129" s="15" t="s">
        <v>85</v>
      </c>
      <c r="K129" s="15" t="s">
        <v>40</v>
      </c>
      <c r="L129" s="15" t="s">
        <v>3</v>
      </c>
      <c r="M129" s="15" t="s">
        <v>3</v>
      </c>
      <c r="N129" s="14">
        <v>0</v>
      </c>
      <c r="O129" s="14">
        <v>0</v>
      </c>
      <c r="P129" s="14">
        <v>0</v>
      </c>
      <c r="Q129" s="14">
        <v>6</v>
      </c>
      <c r="R129" s="14">
        <v>0</v>
      </c>
      <c r="S129" s="14">
        <v>3.8</v>
      </c>
      <c r="T129" s="14">
        <v>0</v>
      </c>
    </row>
    <row r="130" spans="1:20" ht="15.75" x14ac:dyDescent="0.25">
      <c r="A130" s="15" t="s">
        <v>67</v>
      </c>
      <c r="B130" s="15" t="s">
        <v>66</v>
      </c>
      <c r="C130" s="15" t="s">
        <v>290</v>
      </c>
      <c r="D130" s="14">
        <v>432781</v>
      </c>
      <c r="E130" s="16">
        <v>44995.830577685185</v>
      </c>
      <c r="F130" s="19">
        <f>G130+H130</f>
        <v>9.8000000000000007</v>
      </c>
      <c r="G130" s="19"/>
      <c r="H130" s="14">
        <f>N130+O130+P130+Q130+R130+S130+T130</f>
        <v>9.8000000000000007</v>
      </c>
      <c r="I130" s="15" t="s">
        <v>196</v>
      </c>
      <c r="J130" s="15" t="s">
        <v>85</v>
      </c>
      <c r="K130" s="15" t="s">
        <v>45</v>
      </c>
      <c r="L130" s="15" t="s">
        <v>3</v>
      </c>
      <c r="M130" s="15" t="s">
        <v>3</v>
      </c>
      <c r="N130" s="14">
        <v>0</v>
      </c>
      <c r="O130" s="14">
        <v>0</v>
      </c>
      <c r="P130" s="14">
        <v>0</v>
      </c>
      <c r="Q130" s="14">
        <v>6</v>
      </c>
      <c r="R130" s="14">
        <v>3</v>
      </c>
      <c r="S130" s="14">
        <v>0.8</v>
      </c>
      <c r="T130" s="14">
        <v>0</v>
      </c>
    </row>
    <row r="131" spans="1:20" ht="15.75" x14ac:dyDescent="0.25">
      <c r="A131" s="15" t="s">
        <v>67</v>
      </c>
      <c r="B131" s="15" t="s">
        <v>66</v>
      </c>
      <c r="C131" s="15" t="s">
        <v>290</v>
      </c>
      <c r="D131" s="14">
        <v>443463</v>
      </c>
      <c r="E131" s="16">
        <v>45004.524867164349</v>
      </c>
      <c r="F131" s="19">
        <f>G131+H131</f>
        <v>9.5</v>
      </c>
      <c r="G131" s="19"/>
      <c r="H131" s="14">
        <f>N131+O131+P131+Q131+R131+S131+T131</f>
        <v>9.5</v>
      </c>
      <c r="I131" s="15" t="s">
        <v>197</v>
      </c>
      <c r="J131" s="15" t="s">
        <v>85</v>
      </c>
      <c r="K131" s="15" t="s">
        <v>36</v>
      </c>
      <c r="L131" s="15" t="s">
        <v>3</v>
      </c>
      <c r="M131" s="15" t="s">
        <v>3</v>
      </c>
      <c r="N131" s="14">
        <v>0</v>
      </c>
      <c r="O131" s="14">
        <v>0</v>
      </c>
      <c r="P131" s="14">
        <v>0</v>
      </c>
      <c r="Q131" s="14">
        <v>6</v>
      </c>
      <c r="R131" s="14">
        <v>0</v>
      </c>
      <c r="S131" s="14">
        <v>2</v>
      </c>
      <c r="T131" s="14">
        <v>1.5</v>
      </c>
    </row>
    <row r="132" spans="1:20" ht="15.75" x14ac:dyDescent="0.25">
      <c r="A132" s="15" t="s">
        <v>67</v>
      </c>
      <c r="B132" s="15" t="s">
        <v>66</v>
      </c>
      <c r="C132" s="15" t="s">
        <v>290</v>
      </c>
      <c r="D132" s="14">
        <v>445161</v>
      </c>
      <c r="E132" s="16">
        <v>45006.886610092588</v>
      </c>
      <c r="F132" s="19">
        <f>G132+H132</f>
        <v>9.3000000000000007</v>
      </c>
      <c r="G132" s="19"/>
      <c r="H132" s="14">
        <f>N132+O132+P132+Q132+R132+S132+T132</f>
        <v>9.3000000000000007</v>
      </c>
      <c r="I132" s="15" t="s">
        <v>199</v>
      </c>
      <c r="J132" s="15" t="s">
        <v>85</v>
      </c>
      <c r="K132" s="15" t="s">
        <v>37</v>
      </c>
      <c r="L132" s="15" t="s">
        <v>3</v>
      </c>
      <c r="M132" s="15" t="s">
        <v>3</v>
      </c>
      <c r="N132" s="14">
        <v>0</v>
      </c>
      <c r="O132" s="14">
        <v>0</v>
      </c>
      <c r="P132" s="14">
        <v>0</v>
      </c>
      <c r="Q132" s="14">
        <v>6</v>
      </c>
      <c r="R132" s="14">
        <v>0</v>
      </c>
      <c r="S132" s="14">
        <v>2.4</v>
      </c>
      <c r="T132" s="14">
        <v>0.9</v>
      </c>
    </row>
    <row r="133" spans="1:20" ht="15.75" x14ac:dyDescent="0.25">
      <c r="A133" s="15" t="s">
        <v>67</v>
      </c>
      <c r="B133" s="15" t="s">
        <v>66</v>
      </c>
      <c r="C133" s="15" t="s">
        <v>290</v>
      </c>
      <c r="D133" s="14">
        <v>442042</v>
      </c>
      <c r="E133" s="16">
        <v>45003.637030694445</v>
      </c>
      <c r="F133" s="19">
        <f>G133+H133</f>
        <v>9.1</v>
      </c>
      <c r="G133" s="19"/>
      <c r="H133" s="14">
        <f>N133+O133+P133+Q133+R133+S133+T133</f>
        <v>9.1</v>
      </c>
      <c r="I133" s="15" t="s">
        <v>200</v>
      </c>
      <c r="J133" s="15" t="s">
        <v>85</v>
      </c>
      <c r="K133" s="15" t="s">
        <v>5</v>
      </c>
      <c r="L133" s="15" t="s">
        <v>3</v>
      </c>
      <c r="M133" s="15" t="s">
        <v>3</v>
      </c>
      <c r="N133" s="14">
        <v>0</v>
      </c>
      <c r="O133" s="14">
        <v>0</v>
      </c>
      <c r="P133" s="14">
        <v>0</v>
      </c>
      <c r="Q133" s="14">
        <v>6</v>
      </c>
      <c r="R133" s="14">
        <v>0</v>
      </c>
      <c r="S133" s="14">
        <v>1.6</v>
      </c>
      <c r="T133" s="14">
        <v>1.5</v>
      </c>
    </row>
    <row r="134" spans="1:20" ht="15.75" x14ac:dyDescent="0.25">
      <c r="A134" s="15" t="s">
        <v>67</v>
      </c>
      <c r="B134" s="15" t="s">
        <v>66</v>
      </c>
      <c r="C134" s="15" t="s">
        <v>290</v>
      </c>
      <c r="D134" s="14">
        <v>434016</v>
      </c>
      <c r="E134" s="16">
        <v>44999.372742094907</v>
      </c>
      <c r="F134" s="19">
        <f>G134+H134</f>
        <v>8.9</v>
      </c>
      <c r="G134" s="19"/>
      <c r="H134" s="14">
        <f>N134+O134+P134+Q134+R134+S134+T134</f>
        <v>8.9</v>
      </c>
      <c r="I134" s="15" t="s">
        <v>201</v>
      </c>
      <c r="J134" s="15" t="s">
        <v>85</v>
      </c>
      <c r="K134" s="15" t="s">
        <v>52</v>
      </c>
      <c r="L134" s="15" t="s">
        <v>3</v>
      </c>
      <c r="M134" s="15" t="s">
        <v>3</v>
      </c>
      <c r="N134" s="14">
        <v>0</v>
      </c>
      <c r="O134" s="14">
        <v>0</v>
      </c>
      <c r="P134" s="14">
        <v>0</v>
      </c>
      <c r="Q134" s="14">
        <v>6</v>
      </c>
      <c r="R134" s="14">
        <v>0</v>
      </c>
      <c r="S134" s="14">
        <v>1.4</v>
      </c>
      <c r="T134" s="14">
        <v>1.5</v>
      </c>
    </row>
    <row r="135" spans="1:20" ht="15.75" x14ac:dyDescent="0.25">
      <c r="A135" s="15" t="s">
        <v>67</v>
      </c>
      <c r="B135" s="15" t="s">
        <v>66</v>
      </c>
      <c r="C135" s="15" t="s">
        <v>290</v>
      </c>
      <c r="D135" s="14">
        <v>444368</v>
      </c>
      <c r="E135" s="16">
        <v>45005.743464270832</v>
      </c>
      <c r="F135" s="19">
        <f>G135+H135</f>
        <v>8.6</v>
      </c>
      <c r="G135" s="19"/>
      <c r="H135" s="14">
        <f>N135+O135+P135+Q135+R135+S135+T135</f>
        <v>8.6</v>
      </c>
      <c r="I135" s="15" t="s">
        <v>203</v>
      </c>
      <c r="J135" s="15" t="s">
        <v>85</v>
      </c>
      <c r="K135" s="15" t="s">
        <v>43</v>
      </c>
      <c r="L135" s="15" t="s">
        <v>3</v>
      </c>
      <c r="M135" s="15" t="s">
        <v>3</v>
      </c>
      <c r="N135" s="14">
        <v>0</v>
      </c>
      <c r="O135" s="14">
        <v>0</v>
      </c>
      <c r="P135" s="14">
        <v>0</v>
      </c>
      <c r="Q135" s="14">
        <v>6</v>
      </c>
      <c r="R135" s="14">
        <v>0</v>
      </c>
      <c r="S135" s="14">
        <v>1.4</v>
      </c>
      <c r="T135" s="14">
        <v>1.2</v>
      </c>
    </row>
    <row r="136" spans="1:20" ht="15.75" x14ac:dyDescent="0.25">
      <c r="A136" s="15" t="s">
        <v>67</v>
      </c>
      <c r="B136" s="15" t="s">
        <v>66</v>
      </c>
      <c r="C136" s="15" t="s">
        <v>290</v>
      </c>
      <c r="D136" s="14">
        <v>438641</v>
      </c>
      <c r="E136" s="16">
        <v>45001.690597523149</v>
      </c>
      <c r="F136" s="19">
        <f>G136+H136</f>
        <v>8.5</v>
      </c>
      <c r="G136" s="19"/>
      <c r="H136" s="14">
        <f>N136+O136+P136+Q136+R136+S136+T136</f>
        <v>8.5</v>
      </c>
      <c r="I136" s="15" t="s">
        <v>204</v>
      </c>
      <c r="J136" s="15" t="s">
        <v>85</v>
      </c>
      <c r="K136" s="15" t="s">
        <v>53</v>
      </c>
      <c r="L136" s="15" t="s">
        <v>3</v>
      </c>
      <c r="M136" s="15" t="s">
        <v>3</v>
      </c>
      <c r="N136" s="14">
        <v>0</v>
      </c>
      <c r="O136" s="14">
        <v>0</v>
      </c>
      <c r="P136" s="14">
        <v>0</v>
      </c>
      <c r="Q136" s="14">
        <v>6</v>
      </c>
      <c r="R136" s="14">
        <v>0</v>
      </c>
      <c r="S136" s="14">
        <v>1</v>
      </c>
      <c r="T136" s="14">
        <v>1.5</v>
      </c>
    </row>
    <row r="137" spans="1:20" ht="15.75" x14ac:dyDescent="0.25">
      <c r="A137" s="15" t="s">
        <v>67</v>
      </c>
      <c r="B137" s="15" t="s">
        <v>66</v>
      </c>
      <c r="C137" s="15" t="s">
        <v>290</v>
      </c>
      <c r="D137" s="14">
        <v>434518</v>
      </c>
      <c r="E137" s="16">
        <v>44999.73712513889</v>
      </c>
      <c r="F137" s="19">
        <f>G137+H137</f>
        <v>7.9</v>
      </c>
      <c r="G137" s="19"/>
      <c r="H137" s="14">
        <f>N137+O137+P137+Q137+R137+S137+T137</f>
        <v>7.9</v>
      </c>
      <c r="I137" s="15" t="s">
        <v>212</v>
      </c>
      <c r="J137" s="15" t="s">
        <v>85</v>
      </c>
      <c r="K137" s="15" t="s">
        <v>36</v>
      </c>
      <c r="L137" s="15" t="s">
        <v>3</v>
      </c>
      <c r="M137" s="15" t="s">
        <v>3</v>
      </c>
      <c r="N137" s="14">
        <v>0</v>
      </c>
      <c r="O137" s="14">
        <v>0</v>
      </c>
      <c r="P137" s="14">
        <v>0</v>
      </c>
      <c r="Q137" s="14">
        <v>6</v>
      </c>
      <c r="R137" s="14">
        <v>0</v>
      </c>
      <c r="S137" s="14">
        <v>0.4</v>
      </c>
      <c r="T137" s="14">
        <v>1.5</v>
      </c>
    </row>
    <row r="138" spans="1:20" ht="15.75" x14ac:dyDescent="0.25">
      <c r="A138" s="15" t="s">
        <v>67</v>
      </c>
      <c r="B138" s="15" t="s">
        <v>66</v>
      </c>
      <c r="C138" s="15" t="s">
        <v>290</v>
      </c>
      <c r="D138" s="14">
        <v>445179</v>
      </c>
      <c r="E138" s="16">
        <v>45006.916451990735</v>
      </c>
      <c r="F138" s="19">
        <f>G138+H138</f>
        <v>7.4</v>
      </c>
      <c r="G138" s="19"/>
      <c r="H138" s="14">
        <f>N138+O138+P138+Q138+R138+S138+T138</f>
        <v>7.4</v>
      </c>
      <c r="I138" s="15" t="s">
        <v>215</v>
      </c>
      <c r="J138" s="15" t="s">
        <v>85</v>
      </c>
      <c r="K138" s="15" t="s">
        <v>51</v>
      </c>
      <c r="L138" s="15" t="s">
        <v>3</v>
      </c>
      <c r="M138" s="15" t="s">
        <v>3</v>
      </c>
      <c r="N138" s="14">
        <v>0</v>
      </c>
      <c r="O138" s="14">
        <v>0</v>
      </c>
      <c r="P138" s="14">
        <v>0</v>
      </c>
      <c r="Q138" s="14">
        <v>6</v>
      </c>
      <c r="R138" s="14">
        <v>0</v>
      </c>
      <c r="S138" s="14">
        <v>1.4</v>
      </c>
      <c r="T138" s="14">
        <v>0</v>
      </c>
    </row>
    <row r="139" spans="1:20" ht="15.75" x14ac:dyDescent="0.25">
      <c r="A139" s="15" t="s">
        <v>67</v>
      </c>
      <c r="B139" s="15" t="s">
        <v>66</v>
      </c>
      <c r="C139" s="15" t="s">
        <v>290</v>
      </c>
      <c r="D139" s="14">
        <v>434137</v>
      </c>
      <c r="E139" s="16">
        <v>44999.455035694446</v>
      </c>
      <c r="F139" s="19">
        <f>G139+H139</f>
        <v>7.2</v>
      </c>
      <c r="G139" s="19"/>
      <c r="H139" s="14">
        <f>N139+O139+P139+Q139+R139+S139+T139</f>
        <v>7.2</v>
      </c>
      <c r="I139" s="15" t="s">
        <v>217</v>
      </c>
      <c r="J139" s="15" t="s">
        <v>85</v>
      </c>
      <c r="K139" s="15" t="s">
        <v>43</v>
      </c>
      <c r="L139" s="15" t="s">
        <v>3</v>
      </c>
      <c r="M139" s="15" t="s">
        <v>3</v>
      </c>
      <c r="N139" s="14">
        <v>0</v>
      </c>
      <c r="O139" s="14">
        <v>0</v>
      </c>
      <c r="P139" s="14">
        <v>0</v>
      </c>
      <c r="Q139" s="14">
        <v>6</v>
      </c>
      <c r="R139" s="14">
        <v>0</v>
      </c>
      <c r="S139" s="14">
        <v>1.2</v>
      </c>
      <c r="T139" s="14">
        <v>0</v>
      </c>
    </row>
    <row r="140" spans="1:20" ht="15.75" x14ac:dyDescent="0.25">
      <c r="A140" s="15" t="s">
        <v>67</v>
      </c>
      <c r="B140" s="15" t="s">
        <v>66</v>
      </c>
      <c r="C140" s="15" t="s">
        <v>290</v>
      </c>
      <c r="D140" s="14">
        <v>432971</v>
      </c>
      <c r="E140" s="16">
        <v>44996.729423749995</v>
      </c>
      <c r="F140" s="19">
        <f>G140+H140</f>
        <v>6.8</v>
      </c>
      <c r="G140" s="19"/>
      <c r="H140" s="14">
        <f>N140+O140+P140+Q140+R140+S140+T140</f>
        <v>6.8</v>
      </c>
      <c r="I140" s="15" t="s">
        <v>219</v>
      </c>
      <c r="J140" s="15" t="s">
        <v>85</v>
      </c>
      <c r="K140" s="15" t="s">
        <v>39</v>
      </c>
      <c r="L140" s="15" t="s">
        <v>3</v>
      </c>
      <c r="M140" s="15" t="s">
        <v>3</v>
      </c>
      <c r="N140" s="14">
        <v>0</v>
      </c>
      <c r="O140" s="14">
        <v>0</v>
      </c>
      <c r="P140" s="14">
        <v>0</v>
      </c>
      <c r="Q140" s="14">
        <v>6</v>
      </c>
      <c r="R140" s="14">
        <v>0</v>
      </c>
      <c r="S140" s="14">
        <v>0.8</v>
      </c>
      <c r="T140" s="14">
        <v>0</v>
      </c>
    </row>
    <row r="141" spans="1:20" ht="15.75" x14ac:dyDescent="0.25">
      <c r="A141" s="15" t="s">
        <v>67</v>
      </c>
      <c r="B141" s="15" t="s">
        <v>66</v>
      </c>
      <c r="C141" s="15" t="s">
        <v>290</v>
      </c>
      <c r="D141" s="14">
        <v>433879</v>
      </c>
      <c r="E141" s="16">
        <v>44998.941606550921</v>
      </c>
      <c r="F141" s="19">
        <f>G141+H141</f>
        <v>6.6</v>
      </c>
      <c r="G141" s="19"/>
      <c r="H141" s="14">
        <f>N141+O141+P141+Q141+R141+S141+T141</f>
        <v>6.6</v>
      </c>
      <c r="I141" s="15" t="s">
        <v>222</v>
      </c>
      <c r="J141" s="15" t="s">
        <v>85</v>
      </c>
      <c r="K141" s="15" t="s">
        <v>31</v>
      </c>
      <c r="L141" s="15" t="s">
        <v>3</v>
      </c>
      <c r="M141" s="15" t="s">
        <v>3</v>
      </c>
      <c r="N141" s="14">
        <v>0</v>
      </c>
      <c r="O141" s="14">
        <v>0</v>
      </c>
      <c r="P141" s="14">
        <v>0</v>
      </c>
      <c r="Q141" s="14">
        <v>6</v>
      </c>
      <c r="R141" s="14">
        <v>0</v>
      </c>
      <c r="S141" s="14">
        <v>0.6</v>
      </c>
      <c r="T141" s="14">
        <v>0</v>
      </c>
    </row>
  </sheetData>
  <sortState xmlns:xlrd2="http://schemas.microsoft.com/office/spreadsheetml/2017/richdata2" ref="A2:T141">
    <sortCondition ref="C2:C141" customList="APROVADO,CLASSIFICADO,REPROVADO,DESCLASSIFICADO,CANCELADO,AUSENTE"/>
    <sortCondition descending="1" ref="F2:F141"/>
    <sortCondition descending="1" ref="N2:N141"/>
    <sortCondition descending="1" ref="S2:S141"/>
    <sortCondition descending="1" ref="R2:R141"/>
    <sortCondition ref="E2:E141"/>
  </sortState>
  <pageMargins left="0.25" right="0.25" top="0.75" bottom="0.75" header="0.3" footer="0.3"/>
  <pageSetup paperSize="9" scale="26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E322A-0363-470E-B31E-18E9BB82855A}">
  <sheetPr>
    <pageSetUpPr fitToPage="1"/>
  </sheetPr>
  <dimension ref="A1:T37"/>
  <sheetViews>
    <sheetView zoomScale="80" zoomScaleNormal="80" workbookViewId="0">
      <selection activeCell="F1" sqref="F1:F1048576"/>
    </sheetView>
  </sheetViews>
  <sheetFormatPr defaultColWidth="20.42578125" defaultRowHeight="15" x14ac:dyDescent="0.25"/>
  <cols>
    <col min="1" max="1" width="10.85546875" style="7" bestFit="1" customWidth="1"/>
    <col min="2" max="2" width="19.85546875" style="7" bestFit="1" customWidth="1"/>
    <col min="3" max="3" width="23.28515625" style="7" bestFit="1" customWidth="1"/>
    <col min="4" max="4" width="12.85546875" style="8" bestFit="1" customWidth="1"/>
    <col min="5" max="5" width="22.42578125" style="8" bestFit="1" customWidth="1"/>
    <col min="6" max="6" width="15.28515625" style="9" bestFit="1" customWidth="1"/>
    <col min="7" max="7" width="18.42578125" style="9" bestFit="1" customWidth="1"/>
    <col min="8" max="8" width="15.28515625" style="9" bestFit="1" customWidth="1"/>
    <col min="9" max="9" width="58.28515625" style="8" bestFit="1" customWidth="1"/>
    <col min="10" max="10" width="33.42578125" style="9" customWidth="1"/>
    <col min="11" max="11" width="7.42578125" style="7" bestFit="1" customWidth="1"/>
    <col min="12" max="12" width="11.28515625" style="7" bestFit="1" customWidth="1"/>
    <col min="13" max="13" width="17.7109375" style="7" bestFit="1" customWidth="1"/>
    <col min="14" max="14" width="20.7109375" style="7" bestFit="1" customWidth="1"/>
    <col min="15" max="15" width="35.28515625" style="7" bestFit="1" customWidth="1"/>
    <col min="16" max="16" width="38.85546875" style="7" bestFit="1" customWidth="1"/>
    <col min="17" max="17" width="33.140625" style="7" bestFit="1" customWidth="1"/>
    <col min="18" max="18" width="52.85546875" style="8" bestFit="1" customWidth="1"/>
    <col min="19" max="19" width="44" style="8" bestFit="1" customWidth="1"/>
    <col min="20" max="20" width="47.42578125" style="8" bestFit="1" customWidth="1"/>
    <col min="21" max="16384" width="20.42578125" style="7"/>
  </cols>
  <sheetData>
    <row r="1" spans="1:20" s="12" customFormat="1" ht="30.75" customHeight="1" x14ac:dyDescent="0.2">
      <c r="A1" s="10" t="s">
        <v>8</v>
      </c>
      <c r="B1" s="10" t="s">
        <v>0</v>
      </c>
      <c r="C1" s="10" t="s">
        <v>9</v>
      </c>
      <c r="D1" s="10" t="s">
        <v>10</v>
      </c>
      <c r="E1" s="10" t="s">
        <v>11</v>
      </c>
      <c r="F1" s="11" t="s">
        <v>292</v>
      </c>
      <c r="G1" s="11" t="s">
        <v>291</v>
      </c>
      <c r="H1" s="11" t="s">
        <v>50</v>
      </c>
      <c r="I1" s="10" t="s">
        <v>12</v>
      </c>
      <c r="J1" s="10" t="s">
        <v>13</v>
      </c>
      <c r="K1" s="10" t="s">
        <v>1</v>
      </c>
      <c r="L1" s="10" t="s">
        <v>14</v>
      </c>
      <c r="M1" s="10" t="s">
        <v>15</v>
      </c>
      <c r="N1" s="10" t="s">
        <v>24</v>
      </c>
      <c r="O1" s="10" t="s">
        <v>46</v>
      </c>
      <c r="P1" s="10" t="s">
        <v>62</v>
      </c>
      <c r="Q1" s="10" t="s">
        <v>63</v>
      </c>
      <c r="R1" s="10" t="s">
        <v>47</v>
      </c>
      <c r="S1" s="10" t="s">
        <v>26</v>
      </c>
      <c r="T1" s="10" t="s">
        <v>25</v>
      </c>
    </row>
    <row r="2" spans="1:20" ht="15.75" x14ac:dyDescent="0.25">
      <c r="A2" s="15" t="s">
        <v>67</v>
      </c>
      <c r="B2" s="15" t="s">
        <v>66</v>
      </c>
      <c r="C2" s="15" t="s">
        <v>293</v>
      </c>
      <c r="D2" s="14">
        <v>434459</v>
      </c>
      <c r="E2" s="16">
        <v>44999.704516192127</v>
      </c>
      <c r="F2" s="19">
        <f t="shared" ref="F2:F37" si="0">G2+H2</f>
        <v>35.4</v>
      </c>
      <c r="G2" s="19">
        <v>15</v>
      </c>
      <c r="H2" s="14">
        <f t="shared" ref="H2:H37" si="1">N2+O2+P2+Q2+R2+S2+T2</f>
        <v>20.399999999999999</v>
      </c>
      <c r="I2" s="15" t="s">
        <v>229</v>
      </c>
      <c r="J2" s="15" t="s">
        <v>227</v>
      </c>
      <c r="K2" s="15" t="s">
        <v>5</v>
      </c>
      <c r="L2" s="15" t="s">
        <v>3</v>
      </c>
      <c r="M2" s="15" t="s">
        <v>3</v>
      </c>
      <c r="N2" s="14">
        <v>0</v>
      </c>
      <c r="O2" s="14">
        <v>0</v>
      </c>
      <c r="P2" s="14">
        <v>0</v>
      </c>
      <c r="Q2" s="14">
        <v>6</v>
      </c>
      <c r="R2" s="14">
        <v>3</v>
      </c>
      <c r="S2" s="14">
        <v>10.199999999999999</v>
      </c>
      <c r="T2" s="14">
        <v>1.2</v>
      </c>
    </row>
    <row r="3" spans="1:20" ht="15.75" x14ac:dyDescent="0.25">
      <c r="A3" s="15" t="s">
        <v>67</v>
      </c>
      <c r="B3" s="15" t="s">
        <v>66</v>
      </c>
      <c r="C3" s="15" t="s">
        <v>293</v>
      </c>
      <c r="D3" s="14">
        <v>434332</v>
      </c>
      <c r="E3" s="16">
        <v>44999.590863333331</v>
      </c>
      <c r="F3" s="19">
        <f t="shared" si="0"/>
        <v>31.970000000000002</v>
      </c>
      <c r="G3" s="19">
        <v>16.670000000000002</v>
      </c>
      <c r="H3" s="14">
        <f t="shared" si="1"/>
        <v>15.3</v>
      </c>
      <c r="I3" s="15" t="s">
        <v>239</v>
      </c>
      <c r="J3" s="15" t="s">
        <v>227</v>
      </c>
      <c r="K3" s="15" t="s">
        <v>7</v>
      </c>
      <c r="L3" s="15" t="s">
        <v>3</v>
      </c>
      <c r="M3" s="15" t="s">
        <v>3</v>
      </c>
      <c r="N3" s="14">
        <v>0</v>
      </c>
      <c r="O3" s="14">
        <v>0</v>
      </c>
      <c r="P3" s="14">
        <v>0</v>
      </c>
      <c r="Q3" s="14">
        <v>6</v>
      </c>
      <c r="R3" s="14">
        <v>3</v>
      </c>
      <c r="S3" s="14">
        <v>4.8</v>
      </c>
      <c r="T3" s="14">
        <v>1.5</v>
      </c>
    </row>
    <row r="4" spans="1:20" ht="15.75" x14ac:dyDescent="0.25">
      <c r="A4" s="15" t="s">
        <v>67</v>
      </c>
      <c r="B4" s="15" t="s">
        <v>66</v>
      </c>
      <c r="C4" s="15" t="s">
        <v>293</v>
      </c>
      <c r="D4" s="14">
        <v>432986</v>
      </c>
      <c r="E4" s="16">
        <v>44996.763876759258</v>
      </c>
      <c r="F4" s="19">
        <f t="shared" si="0"/>
        <v>26.730000000000004</v>
      </c>
      <c r="G4" s="19">
        <v>16.03</v>
      </c>
      <c r="H4" s="14">
        <f t="shared" si="1"/>
        <v>10.700000000000001</v>
      </c>
      <c r="I4" s="15" t="s">
        <v>251</v>
      </c>
      <c r="J4" s="15" t="s">
        <v>227</v>
      </c>
      <c r="K4" s="15" t="s">
        <v>30</v>
      </c>
      <c r="L4" s="15" t="s">
        <v>3</v>
      </c>
      <c r="M4" s="15" t="s">
        <v>3</v>
      </c>
      <c r="N4" s="14">
        <v>0</v>
      </c>
      <c r="O4" s="14">
        <v>0</v>
      </c>
      <c r="P4" s="14">
        <v>0</v>
      </c>
      <c r="Q4" s="14">
        <v>6</v>
      </c>
      <c r="R4" s="14">
        <v>0</v>
      </c>
      <c r="S4" s="14">
        <v>3.8</v>
      </c>
      <c r="T4" s="14">
        <v>0.9</v>
      </c>
    </row>
    <row r="5" spans="1:20" ht="15.75" x14ac:dyDescent="0.25">
      <c r="A5" s="15" t="s">
        <v>67</v>
      </c>
      <c r="B5" s="15" t="s">
        <v>66</v>
      </c>
      <c r="C5" s="15" t="s">
        <v>293</v>
      </c>
      <c r="D5" s="14">
        <v>444875</v>
      </c>
      <c r="E5" s="16">
        <v>45006.598716898145</v>
      </c>
      <c r="F5" s="19">
        <f t="shared" si="0"/>
        <v>26.2</v>
      </c>
      <c r="G5" s="19">
        <v>18</v>
      </c>
      <c r="H5" s="14">
        <f t="shared" si="1"/>
        <v>8.1999999999999993</v>
      </c>
      <c r="I5" s="15" t="s">
        <v>255</v>
      </c>
      <c r="J5" s="15" t="s">
        <v>227</v>
      </c>
      <c r="K5" s="15" t="s">
        <v>32</v>
      </c>
      <c r="L5" s="15" t="s">
        <v>3</v>
      </c>
      <c r="M5" s="15" t="s">
        <v>3</v>
      </c>
      <c r="N5" s="14">
        <v>0</v>
      </c>
      <c r="O5" s="14">
        <v>0</v>
      </c>
      <c r="P5" s="14">
        <v>0</v>
      </c>
      <c r="Q5" s="14">
        <v>6</v>
      </c>
      <c r="R5" s="14">
        <v>0</v>
      </c>
      <c r="S5" s="14">
        <v>2.2000000000000002</v>
      </c>
      <c r="T5" s="14">
        <v>0</v>
      </c>
    </row>
    <row r="6" spans="1:20" ht="15.75" x14ac:dyDescent="0.25">
      <c r="A6" s="15" t="s">
        <v>67</v>
      </c>
      <c r="B6" s="15" t="s">
        <v>66</v>
      </c>
      <c r="C6" s="15" t="s">
        <v>293</v>
      </c>
      <c r="D6" s="14">
        <v>434404</v>
      </c>
      <c r="E6" s="16">
        <v>44999.647784629626</v>
      </c>
      <c r="F6" s="19">
        <f t="shared" si="0"/>
        <v>22</v>
      </c>
      <c r="G6" s="19">
        <v>10.1</v>
      </c>
      <c r="H6" s="14">
        <f t="shared" si="1"/>
        <v>11.9</v>
      </c>
      <c r="I6" s="15" t="s">
        <v>247</v>
      </c>
      <c r="J6" s="15" t="s">
        <v>227</v>
      </c>
      <c r="K6" s="15" t="s">
        <v>27</v>
      </c>
      <c r="L6" s="15" t="s">
        <v>3</v>
      </c>
      <c r="M6" s="15" t="s">
        <v>3</v>
      </c>
      <c r="N6" s="14">
        <v>0</v>
      </c>
      <c r="O6" s="14">
        <v>0</v>
      </c>
      <c r="P6" s="14">
        <v>0</v>
      </c>
      <c r="Q6" s="14">
        <v>6</v>
      </c>
      <c r="R6" s="14">
        <v>3</v>
      </c>
      <c r="S6" s="14">
        <v>1.6</v>
      </c>
      <c r="T6" s="14">
        <v>1.3</v>
      </c>
    </row>
    <row r="7" spans="1:20" ht="15.75" x14ac:dyDescent="0.25">
      <c r="A7" s="15" t="s">
        <v>67</v>
      </c>
      <c r="B7" s="15" t="s">
        <v>66</v>
      </c>
      <c r="C7" s="15" t="s">
        <v>16</v>
      </c>
      <c r="D7" s="14">
        <v>432733</v>
      </c>
      <c r="E7" s="16">
        <v>44995.766638773144</v>
      </c>
      <c r="F7" s="19">
        <f t="shared" si="0"/>
        <v>19.100000000000001</v>
      </c>
      <c r="G7" s="19"/>
      <c r="H7" s="14">
        <f t="shared" si="1"/>
        <v>19.100000000000001</v>
      </c>
      <c r="I7" s="15" t="s">
        <v>233</v>
      </c>
      <c r="J7" s="15" t="s">
        <v>227</v>
      </c>
      <c r="K7" s="15" t="s">
        <v>36</v>
      </c>
      <c r="L7" s="15" t="s">
        <v>3</v>
      </c>
      <c r="M7" s="15" t="s">
        <v>3</v>
      </c>
      <c r="N7" s="14">
        <v>0</v>
      </c>
      <c r="O7" s="14">
        <v>0</v>
      </c>
      <c r="P7" s="14">
        <v>0</v>
      </c>
      <c r="Q7" s="14">
        <v>6</v>
      </c>
      <c r="R7" s="14">
        <v>0</v>
      </c>
      <c r="S7" s="14">
        <v>12</v>
      </c>
      <c r="T7" s="14">
        <v>1.1000000000000001</v>
      </c>
    </row>
    <row r="8" spans="1:20" ht="15.75" x14ac:dyDescent="0.25">
      <c r="A8" s="15" t="s">
        <v>67</v>
      </c>
      <c r="B8" s="15" t="s">
        <v>66</v>
      </c>
      <c r="C8" s="15" t="s">
        <v>16</v>
      </c>
      <c r="D8" s="14">
        <v>443500</v>
      </c>
      <c r="E8" s="16">
        <v>45004.646511226849</v>
      </c>
      <c r="F8" s="19">
        <f t="shared" si="0"/>
        <v>15.4</v>
      </c>
      <c r="G8" s="19"/>
      <c r="H8" s="14">
        <f t="shared" si="1"/>
        <v>15.4</v>
      </c>
      <c r="I8" s="15" t="s">
        <v>238</v>
      </c>
      <c r="J8" s="15" t="s">
        <v>227</v>
      </c>
      <c r="K8" s="15" t="s">
        <v>27</v>
      </c>
      <c r="L8" s="15" t="s">
        <v>3</v>
      </c>
      <c r="M8" s="15" t="s">
        <v>3</v>
      </c>
      <c r="N8" s="14">
        <v>0</v>
      </c>
      <c r="O8" s="14">
        <v>0</v>
      </c>
      <c r="P8" s="14">
        <v>0</v>
      </c>
      <c r="Q8" s="14">
        <v>6</v>
      </c>
      <c r="R8" s="14">
        <v>0</v>
      </c>
      <c r="S8" s="14">
        <v>8</v>
      </c>
      <c r="T8" s="14">
        <v>1.4</v>
      </c>
    </row>
    <row r="9" spans="1:20" ht="15.75" x14ac:dyDescent="0.25">
      <c r="A9" s="15" t="s">
        <v>67</v>
      </c>
      <c r="B9" s="15" t="s">
        <v>66</v>
      </c>
      <c r="C9" s="15" t="s">
        <v>16</v>
      </c>
      <c r="D9" s="14">
        <v>433749</v>
      </c>
      <c r="E9" s="16">
        <v>44998.703978958329</v>
      </c>
      <c r="F9" s="19">
        <f t="shared" si="0"/>
        <v>12.9</v>
      </c>
      <c r="G9" s="19"/>
      <c r="H9" s="14">
        <f t="shared" si="1"/>
        <v>12.9</v>
      </c>
      <c r="I9" s="15" t="s">
        <v>243</v>
      </c>
      <c r="J9" s="15" t="s">
        <v>227</v>
      </c>
      <c r="K9" s="15" t="s">
        <v>32</v>
      </c>
      <c r="L9" s="15" t="s">
        <v>3</v>
      </c>
      <c r="M9" s="15" t="s">
        <v>3</v>
      </c>
      <c r="N9" s="14">
        <v>0</v>
      </c>
      <c r="O9" s="14">
        <v>0</v>
      </c>
      <c r="P9" s="14">
        <v>0</v>
      </c>
      <c r="Q9" s="14">
        <v>6</v>
      </c>
      <c r="R9" s="14">
        <v>3</v>
      </c>
      <c r="S9" s="14">
        <v>2.4</v>
      </c>
      <c r="T9" s="14">
        <v>1.5</v>
      </c>
    </row>
    <row r="10" spans="1:20" ht="15.75" x14ac:dyDescent="0.25">
      <c r="A10" s="15" t="s">
        <v>67</v>
      </c>
      <c r="B10" s="15" t="s">
        <v>66</v>
      </c>
      <c r="C10" s="15" t="s">
        <v>16</v>
      </c>
      <c r="D10" s="14">
        <v>437035</v>
      </c>
      <c r="E10" s="16">
        <v>45000.861845995365</v>
      </c>
      <c r="F10" s="19">
        <f t="shared" si="0"/>
        <v>10.8</v>
      </c>
      <c r="G10" s="19"/>
      <c r="H10" s="14">
        <f t="shared" si="1"/>
        <v>10.8</v>
      </c>
      <c r="I10" s="15" t="s">
        <v>250</v>
      </c>
      <c r="J10" s="15" t="s">
        <v>227</v>
      </c>
      <c r="K10" s="15" t="s">
        <v>27</v>
      </c>
      <c r="L10" s="15" t="s">
        <v>3</v>
      </c>
      <c r="M10" s="15" t="s">
        <v>3</v>
      </c>
      <c r="N10" s="14">
        <v>0</v>
      </c>
      <c r="O10" s="14">
        <v>0</v>
      </c>
      <c r="P10" s="14">
        <v>0</v>
      </c>
      <c r="Q10" s="14">
        <v>6</v>
      </c>
      <c r="R10" s="14">
        <v>0</v>
      </c>
      <c r="S10" s="14">
        <v>4.8</v>
      </c>
      <c r="T10" s="14">
        <v>0</v>
      </c>
    </row>
    <row r="11" spans="1:20" ht="15.75" x14ac:dyDescent="0.25">
      <c r="A11" s="15" t="s">
        <v>67</v>
      </c>
      <c r="B11" s="15" t="s">
        <v>66</v>
      </c>
      <c r="C11" s="15" t="s">
        <v>290</v>
      </c>
      <c r="D11" s="14">
        <v>435134</v>
      </c>
      <c r="E11" s="16">
        <v>45000.385390891199</v>
      </c>
      <c r="F11" s="19">
        <f t="shared" si="0"/>
        <v>23.5</v>
      </c>
      <c r="G11" s="19"/>
      <c r="H11" s="14">
        <f t="shared" si="1"/>
        <v>23.5</v>
      </c>
      <c r="I11" s="15" t="s">
        <v>226</v>
      </c>
      <c r="J11" s="15" t="s">
        <v>227</v>
      </c>
      <c r="K11" s="15" t="s">
        <v>45</v>
      </c>
      <c r="L11" s="15" t="s">
        <v>3</v>
      </c>
      <c r="M11" s="15" t="s">
        <v>3</v>
      </c>
      <c r="N11" s="14">
        <v>0</v>
      </c>
      <c r="O11" s="14">
        <v>0</v>
      </c>
      <c r="P11" s="14">
        <v>0</v>
      </c>
      <c r="Q11" s="14">
        <v>6</v>
      </c>
      <c r="R11" s="14">
        <v>4</v>
      </c>
      <c r="S11" s="14">
        <v>12</v>
      </c>
      <c r="T11" s="14">
        <v>1.5</v>
      </c>
    </row>
    <row r="12" spans="1:20" ht="15.75" x14ac:dyDescent="0.25">
      <c r="A12" s="15" t="s">
        <v>67</v>
      </c>
      <c r="B12" s="15" t="s">
        <v>66</v>
      </c>
      <c r="C12" s="15" t="s">
        <v>290</v>
      </c>
      <c r="D12" s="14">
        <v>445121</v>
      </c>
      <c r="E12" s="16">
        <v>45006.834201122685</v>
      </c>
      <c r="F12" s="19">
        <f t="shared" si="0"/>
        <v>20.5</v>
      </c>
      <c r="G12" s="19"/>
      <c r="H12" s="14">
        <f t="shared" si="1"/>
        <v>20.5</v>
      </c>
      <c r="I12" s="15" t="s">
        <v>228</v>
      </c>
      <c r="J12" s="15" t="s">
        <v>227</v>
      </c>
      <c r="K12" s="15" t="s">
        <v>28</v>
      </c>
      <c r="L12" s="15" t="s">
        <v>3</v>
      </c>
      <c r="M12" s="15" t="s">
        <v>3</v>
      </c>
      <c r="N12" s="14">
        <v>0</v>
      </c>
      <c r="O12" s="14">
        <v>0</v>
      </c>
      <c r="P12" s="14">
        <v>0</v>
      </c>
      <c r="Q12" s="14">
        <v>6</v>
      </c>
      <c r="R12" s="14">
        <v>3</v>
      </c>
      <c r="S12" s="14">
        <v>10</v>
      </c>
      <c r="T12" s="14">
        <v>1.5</v>
      </c>
    </row>
    <row r="13" spans="1:20" ht="15.75" x14ac:dyDescent="0.25">
      <c r="A13" s="15" t="s">
        <v>67</v>
      </c>
      <c r="B13" s="15" t="s">
        <v>66</v>
      </c>
      <c r="C13" s="15" t="s">
        <v>290</v>
      </c>
      <c r="D13" s="14">
        <v>444983</v>
      </c>
      <c r="E13" s="16">
        <v>45006.678756238427</v>
      </c>
      <c r="F13" s="19">
        <f t="shared" si="0"/>
        <v>20.100000000000001</v>
      </c>
      <c r="G13" s="19"/>
      <c r="H13" s="14">
        <f t="shared" si="1"/>
        <v>20.100000000000001</v>
      </c>
      <c r="I13" s="15" t="s">
        <v>230</v>
      </c>
      <c r="J13" s="15" t="s">
        <v>227</v>
      </c>
      <c r="K13" s="15" t="s">
        <v>35</v>
      </c>
      <c r="L13" s="15" t="s">
        <v>3</v>
      </c>
      <c r="M13" s="15" t="s">
        <v>3</v>
      </c>
      <c r="N13" s="14">
        <v>0</v>
      </c>
      <c r="O13" s="14">
        <v>0</v>
      </c>
      <c r="P13" s="14">
        <v>0</v>
      </c>
      <c r="Q13" s="14">
        <v>6</v>
      </c>
      <c r="R13" s="14">
        <v>3</v>
      </c>
      <c r="S13" s="14">
        <v>9.6</v>
      </c>
      <c r="T13" s="14">
        <v>1.5</v>
      </c>
    </row>
    <row r="14" spans="1:20" ht="15.75" x14ac:dyDescent="0.25">
      <c r="A14" s="15" t="s">
        <v>67</v>
      </c>
      <c r="B14" s="15" t="s">
        <v>66</v>
      </c>
      <c r="C14" s="15" t="s">
        <v>290</v>
      </c>
      <c r="D14" s="14">
        <v>443454</v>
      </c>
      <c r="E14" s="16">
        <v>45004.492592800925</v>
      </c>
      <c r="F14" s="19">
        <f t="shared" si="0"/>
        <v>20.100000000000001</v>
      </c>
      <c r="G14" s="19"/>
      <c r="H14" s="14">
        <f t="shared" si="1"/>
        <v>20.100000000000001</v>
      </c>
      <c r="I14" s="15" t="s">
        <v>231</v>
      </c>
      <c r="J14" s="15" t="s">
        <v>227</v>
      </c>
      <c r="K14" s="15" t="s">
        <v>56</v>
      </c>
      <c r="L14" s="15" t="s">
        <v>3</v>
      </c>
      <c r="M14" s="15" t="s">
        <v>3</v>
      </c>
      <c r="N14" s="14">
        <v>0</v>
      </c>
      <c r="O14" s="14">
        <v>0</v>
      </c>
      <c r="P14" s="14">
        <v>0</v>
      </c>
      <c r="Q14" s="14">
        <v>6</v>
      </c>
      <c r="R14" s="14">
        <v>4</v>
      </c>
      <c r="S14" s="14">
        <v>8.6</v>
      </c>
      <c r="T14" s="14">
        <v>1.5</v>
      </c>
    </row>
    <row r="15" spans="1:20" ht="15.75" x14ac:dyDescent="0.25">
      <c r="A15" s="15" t="s">
        <v>67</v>
      </c>
      <c r="B15" s="15" t="s">
        <v>66</v>
      </c>
      <c r="C15" s="15" t="s">
        <v>290</v>
      </c>
      <c r="D15" s="14">
        <v>433179</v>
      </c>
      <c r="E15" s="16">
        <v>44997.762463090279</v>
      </c>
      <c r="F15" s="19">
        <f t="shared" si="0"/>
        <v>19.3</v>
      </c>
      <c r="G15" s="19"/>
      <c r="H15" s="14">
        <f t="shared" si="1"/>
        <v>19.3</v>
      </c>
      <c r="I15" s="15" t="s">
        <v>232</v>
      </c>
      <c r="J15" s="15" t="s">
        <v>227</v>
      </c>
      <c r="K15" s="15" t="s">
        <v>45</v>
      </c>
      <c r="L15" s="15" t="s">
        <v>3</v>
      </c>
      <c r="M15" s="15" t="s">
        <v>3</v>
      </c>
      <c r="N15" s="14">
        <v>0</v>
      </c>
      <c r="O15" s="14">
        <v>0</v>
      </c>
      <c r="P15" s="14">
        <v>0</v>
      </c>
      <c r="Q15" s="14">
        <v>6</v>
      </c>
      <c r="R15" s="14">
        <v>4</v>
      </c>
      <c r="S15" s="14">
        <v>7.8</v>
      </c>
      <c r="T15" s="14">
        <v>1.5</v>
      </c>
    </row>
    <row r="16" spans="1:20" ht="15.75" x14ac:dyDescent="0.25">
      <c r="A16" s="15" t="s">
        <v>67</v>
      </c>
      <c r="B16" s="15" t="s">
        <v>66</v>
      </c>
      <c r="C16" s="15" t="s">
        <v>290</v>
      </c>
      <c r="D16" s="14">
        <v>433712</v>
      </c>
      <c r="E16" s="16">
        <v>44998.646939571758</v>
      </c>
      <c r="F16" s="19">
        <f t="shared" si="0"/>
        <v>19.100000000000001</v>
      </c>
      <c r="G16" s="19"/>
      <c r="H16" s="14">
        <f t="shared" si="1"/>
        <v>19.100000000000001</v>
      </c>
      <c r="I16" s="15" t="s">
        <v>234</v>
      </c>
      <c r="J16" s="15" t="s">
        <v>227</v>
      </c>
      <c r="K16" s="15" t="s">
        <v>28</v>
      </c>
      <c r="L16" s="15" t="s">
        <v>3</v>
      </c>
      <c r="M16" s="15" t="s">
        <v>3</v>
      </c>
      <c r="N16" s="14">
        <v>0</v>
      </c>
      <c r="O16" s="14">
        <v>0</v>
      </c>
      <c r="P16" s="14">
        <v>0</v>
      </c>
      <c r="Q16" s="14">
        <v>6</v>
      </c>
      <c r="R16" s="14">
        <v>0</v>
      </c>
      <c r="S16" s="14">
        <v>12</v>
      </c>
      <c r="T16" s="14">
        <v>1.1000000000000001</v>
      </c>
    </row>
    <row r="17" spans="1:20" ht="15.75" x14ac:dyDescent="0.25">
      <c r="A17" s="15" t="s">
        <v>67</v>
      </c>
      <c r="B17" s="15" t="s">
        <v>66</v>
      </c>
      <c r="C17" s="15" t="s">
        <v>290</v>
      </c>
      <c r="D17" s="14">
        <v>442363</v>
      </c>
      <c r="E17" s="16">
        <v>45003.765231550926</v>
      </c>
      <c r="F17" s="19">
        <f t="shared" si="0"/>
        <v>16.8</v>
      </c>
      <c r="G17" s="19"/>
      <c r="H17" s="14">
        <f t="shared" si="1"/>
        <v>16.8</v>
      </c>
      <c r="I17" s="15" t="s">
        <v>235</v>
      </c>
      <c r="J17" s="15" t="s">
        <v>227</v>
      </c>
      <c r="K17" s="15" t="s">
        <v>7</v>
      </c>
      <c r="L17" s="15" t="s">
        <v>3</v>
      </c>
      <c r="M17" s="15" t="s">
        <v>3</v>
      </c>
      <c r="N17" s="14">
        <v>0</v>
      </c>
      <c r="O17" s="14">
        <v>0</v>
      </c>
      <c r="P17" s="14">
        <v>0</v>
      </c>
      <c r="Q17" s="14">
        <v>6</v>
      </c>
      <c r="R17" s="14">
        <v>0</v>
      </c>
      <c r="S17" s="14">
        <v>10.8</v>
      </c>
      <c r="T17" s="14">
        <v>0</v>
      </c>
    </row>
    <row r="18" spans="1:20" ht="15.75" x14ac:dyDescent="0.25">
      <c r="A18" s="15" t="s">
        <v>67</v>
      </c>
      <c r="B18" s="15" t="s">
        <v>66</v>
      </c>
      <c r="C18" s="15" t="s">
        <v>290</v>
      </c>
      <c r="D18" s="14">
        <v>439178</v>
      </c>
      <c r="E18" s="16">
        <v>45001.913327465278</v>
      </c>
      <c r="F18" s="19">
        <f t="shared" si="0"/>
        <v>16.399999999999999</v>
      </c>
      <c r="G18" s="19"/>
      <c r="H18" s="14">
        <f t="shared" si="1"/>
        <v>16.399999999999999</v>
      </c>
      <c r="I18" s="15" t="s">
        <v>236</v>
      </c>
      <c r="J18" s="15" t="s">
        <v>227</v>
      </c>
      <c r="K18" s="15" t="s">
        <v>28</v>
      </c>
      <c r="L18" s="15" t="s">
        <v>3</v>
      </c>
      <c r="M18" s="15" t="s">
        <v>3</v>
      </c>
      <c r="N18" s="14">
        <v>0</v>
      </c>
      <c r="O18" s="14">
        <v>0</v>
      </c>
      <c r="P18" s="14">
        <v>0</v>
      </c>
      <c r="Q18" s="14">
        <v>6</v>
      </c>
      <c r="R18" s="14">
        <v>3</v>
      </c>
      <c r="S18" s="14">
        <v>7.2</v>
      </c>
      <c r="T18" s="14">
        <v>0.2</v>
      </c>
    </row>
    <row r="19" spans="1:20" ht="15.75" x14ac:dyDescent="0.25">
      <c r="A19" s="15" t="s">
        <v>67</v>
      </c>
      <c r="B19" s="15" t="s">
        <v>66</v>
      </c>
      <c r="C19" s="15" t="s">
        <v>290</v>
      </c>
      <c r="D19" s="14">
        <v>433037</v>
      </c>
      <c r="E19" s="16">
        <v>44996.909674907409</v>
      </c>
      <c r="F19" s="19">
        <f t="shared" si="0"/>
        <v>15.9</v>
      </c>
      <c r="G19" s="19"/>
      <c r="H19" s="14">
        <f t="shared" si="1"/>
        <v>15.9</v>
      </c>
      <c r="I19" s="15" t="s">
        <v>237</v>
      </c>
      <c r="J19" s="15" t="s">
        <v>227</v>
      </c>
      <c r="K19" s="15" t="s">
        <v>45</v>
      </c>
      <c r="L19" s="15" t="s">
        <v>3</v>
      </c>
      <c r="M19" s="15" t="s">
        <v>3</v>
      </c>
      <c r="N19" s="14">
        <v>0</v>
      </c>
      <c r="O19" s="14">
        <v>0</v>
      </c>
      <c r="P19" s="14">
        <v>0</v>
      </c>
      <c r="Q19" s="14">
        <v>6</v>
      </c>
      <c r="R19" s="14">
        <v>0</v>
      </c>
      <c r="S19" s="14">
        <v>8.4</v>
      </c>
      <c r="T19" s="14">
        <v>1.5</v>
      </c>
    </row>
    <row r="20" spans="1:20" ht="15.75" x14ac:dyDescent="0.25">
      <c r="A20" s="15" t="s">
        <v>67</v>
      </c>
      <c r="B20" s="15" t="s">
        <v>66</v>
      </c>
      <c r="C20" s="15" t="s">
        <v>290</v>
      </c>
      <c r="D20" s="14">
        <v>436200</v>
      </c>
      <c r="E20" s="16">
        <v>45000.608538715278</v>
      </c>
      <c r="F20" s="19">
        <f t="shared" si="0"/>
        <v>14.2</v>
      </c>
      <c r="G20" s="19"/>
      <c r="H20" s="14">
        <f t="shared" si="1"/>
        <v>14.2</v>
      </c>
      <c r="I20" s="15" t="s">
        <v>240</v>
      </c>
      <c r="J20" s="15" t="s">
        <v>227</v>
      </c>
      <c r="K20" s="15" t="s">
        <v>22</v>
      </c>
      <c r="L20" s="15" t="s">
        <v>3</v>
      </c>
      <c r="M20" s="15" t="s">
        <v>3</v>
      </c>
      <c r="N20" s="14">
        <v>0</v>
      </c>
      <c r="O20" s="14">
        <v>0</v>
      </c>
      <c r="P20" s="14">
        <v>0</v>
      </c>
      <c r="Q20" s="14">
        <v>6</v>
      </c>
      <c r="R20" s="14">
        <v>0</v>
      </c>
      <c r="S20" s="14">
        <v>7.2</v>
      </c>
      <c r="T20" s="14">
        <v>1</v>
      </c>
    </row>
    <row r="21" spans="1:20" ht="15.75" x14ac:dyDescent="0.25">
      <c r="A21" s="15" t="s">
        <v>67</v>
      </c>
      <c r="B21" s="15" t="s">
        <v>66</v>
      </c>
      <c r="C21" s="15" t="s">
        <v>290</v>
      </c>
      <c r="D21" s="14">
        <v>436853</v>
      </c>
      <c r="E21" s="16">
        <v>45000.804347893514</v>
      </c>
      <c r="F21" s="19">
        <f t="shared" si="0"/>
        <v>14.100000000000001</v>
      </c>
      <c r="G21" s="19"/>
      <c r="H21" s="14">
        <f t="shared" si="1"/>
        <v>14.100000000000001</v>
      </c>
      <c r="I21" s="15" t="s">
        <v>241</v>
      </c>
      <c r="J21" s="15" t="s">
        <v>227</v>
      </c>
      <c r="K21" s="15" t="s">
        <v>29</v>
      </c>
      <c r="L21" s="15" t="s">
        <v>3</v>
      </c>
      <c r="M21" s="15" t="s">
        <v>3</v>
      </c>
      <c r="N21" s="14">
        <v>0</v>
      </c>
      <c r="O21" s="14">
        <v>0</v>
      </c>
      <c r="P21" s="14">
        <v>0</v>
      </c>
      <c r="Q21" s="14">
        <v>6</v>
      </c>
      <c r="R21" s="14">
        <v>3</v>
      </c>
      <c r="S21" s="14">
        <v>4.8</v>
      </c>
      <c r="T21" s="14">
        <v>0.3</v>
      </c>
    </row>
    <row r="22" spans="1:20" ht="15.75" x14ac:dyDescent="0.25">
      <c r="A22" s="15" t="s">
        <v>67</v>
      </c>
      <c r="B22" s="15" t="s">
        <v>66</v>
      </c>
      <c r="C22" s="15" t="s">
        <v>290</v>
      </c>
      <c r="D22" s="14">
        <v>433141</v>
      </c>
      <c r="E22" s="16">
        <v>44997.499241597223</v>
      </c>
      <c r="F22" s="19">
        <f t="shared" si="0"/>
        <v>13.1</v>
      </c>
      <c r="G22" s="19"/>
      <c r="H22" s="14">
        <f t="shared" si="1"/>
        <v>13.1</v>
      </c>
      <c r="I22" s="15" t="s">
        <v>242</v>
      </c>
      <c r="J22" s="15" t="s">
        <v>227</v>
      </c>
      <c r="K22" s="15" t="s">
        <v>31</v>
      </c>
      <c r="L22" s="15" t="s">
        <v>3</v>
      </c>
      <c r="M22" s="15" t="s">
        <v>3</v>
      </c>
      <c r="N22" s="14">
        <v>0</v>
      </c>
      <c r="O22" s="14">
        <v>0</v>
      </c>
      <c r="P22" s="14">
        <v>0</v>
      </c>
      <c r="Q22" s="14">
        <v>6</v>
      </c>
      <c r="R22" s="14">
        <v>4</v>
      </c>
      <c r="S22" s="14">
        <v>1.6</v>
      </c>
      <c r="T22" s="14">
        <v>1.5</v>
      </c>
    </row>
    <row r="23" spans="1:20" ht="15.75" x14ac:dyDescent="0.25">
      <c r="A23" s="15" t="s">
        <v>67</v>
      </c>
      <c r="B23" s="15" t="s">
        <v>66</v>
      </c>
      <c r="C23" s="15" t="s">
        <v>290</v>
      </c>
      <c r="D23" s="14">
        <v>433746</v>
      </c>
      <c r="E23" s="16">
        <v>44998.696649699072</v>
      </c>
      <c r="F23" s="19">
        <f t="shared" si="0"/>
        <v>12.3</v>
      </c>
      <c r="G23" s="19"/>
      <c r="H23" s="14">
        <f t="shared" si="1"/>
        <v>12.3</v>
      </c>
      <c r="I23" s="15" t="s">
        <v>244</v>
      </c>
      <c r="J23" s="15" t="s">
        <v>227</v>
      </c>
      <c r="K23" s="15" t="s">
        <v>43</v>
      </c>
      <c r="L23" s="15" t="s">
        <v>3</v>
      </c>
      <c r="M23" s="15" t="s">
        <v>3</v>
      </c>
      <c r="N23" s="14">
        <v>0</v>
      </c>
      <c r="O23" s="14">
        <v>0</v>
      </c>
      <c r="P23" s="14">
        <v>0</v>
      </c>
      <c r="Q23" s="14">
        <v>6</v>
      </c>
      <c r="R23" s="14">
        <v>0</v>
      </c>
      <c r="S23" s="14">
        <v>4.8</v>
      </c>
      <c r="T23" s="14">
        <v>1.5</v>
      </c>
    </row>
    <row r="24" spans="1:20" ht="15.75" x14ac:dyDescent="0.25">
      <c r="A24" s="15" t="s">
        <v>67</v>
      </c>
      <c r="B24" s="15" t="s">
        <v>66</v>
      </c>
      <c r="C24" s="15" t="s">
        <v>290</v>
      </c>
      <c r="D24" s="14">
        <v>444920</v>
      </c>
      <c r="E24" s="16">
        <v>45006.631041053239</v>
      </c>
      <c r="F24" s="19">
        <f t="shared" si="0"/>
        <v>12.2</v>
      </c>
      <c r="G24" s="19"/>
      <c r="H24" s="14">
        <f t="shared" si="1"/>
        <v>12.2</v>
      </c>
      <c r="I24" s="15" t="s">
        <v>245</v>
      </c>
      <c r="J24" s="15" t="s">
        <v>227</v>
      </c>
      <c r="K24" s="15" t="s">
        <v>5</v>
      </c>
      <c r="L24" s="15" t="s">
        <v>3</v>
      </c>
      <c r="M24" s="15" t="s">
        <v>3</v>
      </c>
      <c r="N24" s="14">
        <v>0</v>
      </c>
      <c r="O24" s="14">
        <v>0</v>
      </c>
      <c r="P24" s="14">
        <v>0</v>
      </c>
      <c r="Q24" s="14">
        <v>6</v>
      </c>
      <c r="R24" s="14">
        <v>3</v>
      </c>
      <c r="S24" s="14">
        <v>3.2</v>
      </c>
      <c r="T24" s="14">
        <v>0</v>
      </c>
    </row>
    <row r="25" spans="1:20" ht="15.75" x14ac:dyDescent="0.25">
      <c r="A25" s="15" t="s">
        <v>67</v>
      </c>
      <c r="B25" s="15" t="s">
        <v>66</v>
      </c>
      <c r="C25" s="15" t="s">
        <v>290</v>
      </c>
      <c r="D25" s="14">
        <v>445196</v>
      </c>
      <c r="E25" s="16">
        <v>45006.935499490741</v>
      </c>
      <c r="F25" s="19">
        <f t="shared" si="0"/>
        <v>11.9</v>
      </c>
      <c r="G25" s="19"/>
      <c r="H25" s="14">
        <f t="shared" si="1"/>
        <v>11.9</v>
      </c>
      <c r="I25" s="15" t="s">
        <v>246</v>
      </c>
      <c r="J25" s="15" t="s">
        <v>227</v>
      </c>
      <c r="K25" s="15" t="s">
        <v>35</v>
      </c>
      <c r="L25" s="15" t="s">
        <v>3</v>
      </c>
      <c r="M25" s="15" t="s">
        <v>3</v>
      </c>
      <c r="N25" s="14">
        <v>0</v>
      </c>
      <c r="O25" s="14">
        <v>0</v>
      </c>
      <c r="P25" s="14">
        <v>0</v>
      </c>
      <c r="Q25" s="14">
        <v>6</v>
      </c>
      <c r="R25" s="14">
        <v>3</v>
      </c>
      <c r="S25" s="14">
        <v>2.4</v>
      </c>
      <c r="T25" s="14">
        <v>0.5</v>
      </c>
    </row>
    <row r="26" spans="1:20" ht="15.75" x14ac:dyDescent="0.25">
      <c r="A26" s="15" t="s">
        <v>67</v>
      </c>
      <c r="B26" s="15" t="s">
        <v>66</v>
      </c>
      <c r="C26" s="15" t="s">
        <v>290</v>
      </c>
      <c r="D26" s="14">
        <v>439797</v>
      </c>
      <c r="E26" s="16">
        <v>45002.418800370368</v>
      </c>
      <c r="F26" s="19">
        <f t="shared" si="0"/>
        <v>11.5</v>
      </c>
      <c r="G26" s="19"/>
      <c r="H26" s="14">
        <f t="shared" si="1"/>
        <v>11.5</v>
      </c>
      <c r="I26" s="15" t="s">
        <v>248</v>
      </c>
      <c r="J26" s="15" t="s">
        <v>227</v>
      </c>
      <c r="K26" s="15" t="s">
        <v>27</v>
      </c>
      <c r="L26" s="15" t="s">
        <v>3</v>
      </c>
      <c r="M26" s="15" t="s">
        <v>3</v>
      </c>
      <c r="N26" s="14">
        <v>0</v>
      </c>
      <c r="O26" s="14">
        <v>0</v>
      </c>
      <c r="P26" s="14">
        <v>0</v>
      </c>
      <c r="Q26" s="14">
        <v>6</v>
      </c>
      <c r="R26" s="14">
        <v>3</v>
      </c>
      <c r="S26" s="14">
        <v>1</v>
      </c>
      <c r="T26" s="14">
        <v>1.5</v>
      </c>
    </row>
    <row r="27" spans="1:20" ht="15.75" x14ac:dyDescent="0.25">
      <c r="A27" s="15" t="s">
        <v>67</v>
      </c>
      <c r="B27" s="15" t="s">
        <v>66</v>
      </c>
      <c r="C27" s="15" t="s">
        <v>290</v>
      </c>
      <c r="D27" s="14">
        <v>445151</v>
      </c>
      <c r="E27" s="16">
        <v>45006.862466932871</v>
      </c>
      <c r="F27" s="19">
        <f t="shared" si="0"/>
        <v>11.4</v>
      </c>
      <c r="G27" s="19"/>
      <c r="H27" s="14">
        <f t="shared" si="1"/>
        <v>11.4</v>
      </c>
      <c r="I27" s="15" t="s">
        <v>249</v>
      </c>
      <c r="J27" s="15" t="s">
        <v>227</v>
      </c>
      <c r="K27" s="15" t="s">
        <v>29</v>
      </c>
      <c r="L27" s="15" t="s">
        <v>3</v>
      </c>
      <c r="M27" s="15" t="s">
        <v>3</v>
      </c>
      <c r="N27" s="14">
        <v>0</v>
      </c>
      <c r="O27" s="14">
        <v>0</v>
      </c>
      <c r="P27" s="14">
        <v>0</v>
      </c>
      <c r="Q27" s="14">
        <v>6</v>
      </c>
      <c r="R27" s="14">
        <v>3</v>
      </c>
      <c r="S27" s="14">
        <v>2.4</v>
      </c>
      <c r="T27" s="14">
        <v>0</v>
      </c>
    </row>
    <row r="28" spans="1:20" ht="15.75" x14ac:dyDescent="0.25">
      <c r="A28" s="15" t="s">
        <v>67</v>
      </c>
      <c r="B28" s="15" t="s">
        <v>66</v>
      </c>
      <c r="C28" s="15" t="s">
        <v>290</v>
      </c>
      <c r="D28" s="14">
        <v>434751</v>
      </c>
      <c r="E28" s="16">
        <v>44999.910977013889</v>
      </c>
      <c r="F28" s="19">
        <f t="shared" si="0"/>
        <v>10.600000000000001</v>
      </c>
      <c r="G28" s="19"/>
      <c r="H28" s="14">
        <f t="shared" si="1"/>
        <v>10.600000000000001</v>
      </c>
      <c r="I28" s="15" t="s">
        <v>252</v>
      </c>
      <c r="J28" s="15" t="s">
        <v>227</v>
      </c>
      <c r="K28" s="15" t="s">
        <v>7</v>
      </c>
      <c r="L28" s="15" t="s">
        <v>3</v>
      </c>
      <c r="M28" s="15" t="s">
        <v>3</v>
      </c>
      <c r="N28" s="14">
        <v>0</v>
      </c>
      <c r="O28" s="14">
        <v>0</v>
      </c>
      <c r="P28" s="14">
        <v>0</v>
      </c>
      <c r="Q28" s="14">
        <v>6</v>
      </c>
      <c r="R28" s="14">
        <v>3</v>
      </c>
      <c r="S28" s="14">
        <v>0.8</v>
      </c>
      <c r="T28" s="14">
        <v>0.8</v>
      </c>
    </row>
    <row r="29" spans="1:20" ht="15.75" x14ac:dyDescent="0.25">
      <c r="A29" s="15" t="s">
        <v>67</v>
      </c>
      <c r="B29" s="15" t="s">
        <v>66</v>
      </c>
      <c r="C29" s="15" t="s">
        <v>290</v>
      </c>
      <c r="D29" s="14">
        <v>445207</v>
      </c>
      <c r="E29" s="16">
        <v>45006.951233935186</v>
      </c>
      <c r="F29" s="19">
        <f t="shared" si="0"/>
        <v>10.5</v>
      </c>
      <c r="G29" s="19"/>
      <c r="H29" s="14">
        <f t="shared" si="1"/>
        <v>10.5</v>
      </c>
      <c r="I29" s="15" t="s">
        <v>253</v>
      </c>
      <c r="J29" s="15" t="s">
        <v>227</v>
      </c>
      <c r="K29" s="15" t="s">
        <v>30</v>
      </c>
      <c r="L29" s="15" t="s">
        <v>3</v>
      </c>
      <c r="M29" s="15" t="s">
        <v>3</v>
      </c>
      <c r="N29" s="14">
        <v>0</v>
      </c>
      <c r="O29" s="14">
        <v>0</v>
      </c>
      <c r="P29" s="14">
        <v>0</v>
      </c>
      <c r="Q29" s="14">
        <v>6</v>
      </c>
      <c r="R29" s="14">
        <v>0</v>
      </c>
      <c r="S29" s="14">
        <v>3.2</v>
      </c>
      <c r="T29" s="14">
        <v>1.3</v>
      </c>
    </row>
    <row r="30" spans="1:20" ht="15.75" x14ac:dyDescent="0.25">
      <c r="A30" s="15" t="s">
        <v>67</v>
      </c>
      <c r="B30" s="15" t="s">
        <v>66</v>
      </c>
      <c r="C30" s="15" t="s">
        <v>290</v>
      </c>
      <c r="D30" s="14">
        <v>445200</v>
      </c>
      <c r="E30" s="16">
        <v>45006.937502488421</v>
      </c>
      <c r="F30" s="19">
        <f t="shared" si="0"/>
        <v>10.100000000000001</v>
      </c>
      <c r="G30" s="19"/>
      <c r="H30" s="14">
        <f t="shared" si="1"/>
        <v>10.100000000000001</v>
      </c>
      <c r="I30" s="15" t="s">
        <v>254</v>
      </c>
      <c r="J30" s="15" t="s">
        <v>227</v>
      </c>
      <c r="K30" s="15" t="s">
        <v>36</v>
      </c>
      <c r="L30" s="15" t="s">
        <v>3</v>
      </c>
      <c r="M30" s="15" t="s">
        <v>3</v>
      </c>
      <c r="N30" s="14">
        <v>0</v>
      </c>
      <c r="O30" s="14">
        <v>0</v>
      </c>
      <c r="P30" s="14">
        <v>0</v>
      </c>
      <c r="Q30" s="14">
        <v>6</v>
      </c>
      <c r="R30" s="14">
        <v>0</v>
      </c>
      <c r="S30" s="14">
        <v>2.8</v>
      </c>
      <c r="T30" s="14">
        <v>1.3</v>
      </c>
    </row>
    <row r="31" spans="1:20" ht="15.75" x14ac:dyDescent="0.25">
      <c r="A31" s="15" t="s">
        <v>67</v>
      </c>
      <c r="B31" s="15" t="s">
        <v>66</v>
      </c>
      <c r="C31" s="15" t="s">
        <v>290</v>
      </c>
      <c r="D31" s="14">
        <v>433692</v>
      </c>
      <c r="E31" s="16">
        <v>44998.631018969907</v>
      </c>
      <c r="F31" s="19">
        <f t="shared" si="0"/>
        <v>8</v>
      </c>
      <c r="G31" s="19"/>
      <c r="H31" s="14">
        <f t="shared" si="1"/>
        <v>8</v>
      </c>
      <c r="I31" s="15" t="s">
        <v>256</v>
      </c>
      <c r="J31" s="15" t="s">
        <v>227</v>
      </c>
      <c r="K31" s="15" t="s">
        <v>39</v>
      </c>
      <c r="L31" s="15" t="s">
        <v>3</v>
      </c>
      <c r="M31" s="15" t="s">
        <v>3</v>
      </c>
      <c r="N31" s="14">
        <v>0</v>
      </c>
      <c r="O31" s="14">
        <v>0</v>
      </c>
      <c r="P31" s="14">
        <v>0</v>
      </c>
      <c r="Q31" s="14">
        <v>6</v>
      </c>
      <c r="R31" s="14">
        <v>0</v>
      </c>
      <c r="S31" s="14">
        <v>0.6</v>
      </c>
      <c r="T31" s="14">
        <v>1.4</v>
      </c>
    </row>
    <row r="32" spans="1:20" ht="15.75" x14ac:dyDescent="0.25">
      <c r="A32" s="15" t="s">
        <v>67</v>
      </c>
      <c r="B32" s="15" t="s">
        <v>66</v>
      </c>
      <c r="C32" s="15" t="s">
        <v>290</v>
      </c>
      <c r="D32" s="14">
        <v>445159</v>
      </c>
      <c r="E32" s="16">
        <v>45006.880250590279</v>
      </c>
      <c r="F32" s="19">
        <f t="shared" si="0"/>
        <v>8</v>
      </c>
      <c r="G32" s="19"/>
      <c r="H32" s="14">
        <f t="shared" si="1"/>
        <v>8</v>
      </c>
      <c r="I32" s="15" t="s">
        <v>257</v>
      </c>
      <c r="J32" s="15" t="s">
        <v>227</v>
      </c>
      <c r="K32" s="15" t="s">
        <v>43</v>
      </c>
      <c r="L32" s="15" t="s">
        <v>3</v>
      </c>
      <c r="M32" s="15" t="s">
        <v>3</v>
      </c>
      <c r="N32" s="14">
        <v>0</v>
      </c>
      <c r="O32" s="14">
        <v>0</v>
      </c>
      <c r="P32" s="14">
        <v>0</v>
      </c>
      <c r="Q32" s="14">
        <v>6</v>
      </c>
      <c r="R32" s="14">
        <v>0</v>
      </c>
      <c r="S32" s="14">
        <v>0.6</v>
      </c>
      <c r="T32" s="14">
        <v>1.4</v>
      </c>
    </row>
    <row r="33" spans="1:20" ht="15.75" x14ac:dyDescent="0.25">
      <c r="A33" s="15" t="s">
        <v>67</v>
      </c>
      <c r="B33" s="15" t="s">
        <v>66</v>
      </c>
      <c r="C33" s="15" t="s">
        <v>290</v>
      </c>
      <c r="D33" s="14">
        <v>444536</v>
      </c>
      <c r="E33" s="16">
        <v>45005.933320659722</v>
      </c>
      <c r="F33" s="19">
        <f t="shared" si="0"/>
        <v>7.6000000000000005</v>
      </c>
      <c r="G33" s="19"/>
      <c r="H33" s="14">
        <f t="shared" si="1"/>
        <v>7.6000000000000005</v>
      </c>
      <c r="I33" s="15" t="s">
        <v>258</v>
      </c>
      <c r="J33" s="15" t="s">
        <v>227</v>
      </c>
      <c r="K33" s="15" t="s">
        <v>43</v>
      </c>
      <c r="L33" s="15" t="s">
        <v>3</v>
      </c>
      <c r="M33" s="15" t="s">
        <v>3</v>
      </c>
      <c r="N33" s="14">
        <v>0</v>
      </c>
      <c r="O33" s="14">
        <v>0</v>
      </c>
      <c r="P33" s="14">
        <v>0</v>
      </c>
      <c r="Q33" s="14">
        <v>6</v>
      </c>
      <c r="R33" s="14">
        <v>0</v>
      </c>
      <c r="S33" s="14">
        <v>1.2</v>
      </c>
      <c r="T33" s="14">
        <v>0.4</v>
      </c>
    </row>
    <row r="34" spans="1:20" ht="15.75" x14ac:dyDescent="0.25">
      <c r="A34" s="15" t="s">
        <v>67</v>
      </c>
      <c r="B34" s="15" t="s">
        <v>66</v>
      </c>
      <c r="C34" s="15" t="s">
        <v>290</v>
      </c>
      <c r="D34" s="14">
        <v>444910</v>
      </c>
      <c r="E34" s="16">
        <v>45006.621286307869</v>
      </c>
      <c r="F34" s="19">
        <f t="shared" si="0"/>
        <v>7.4</v>
      </c>
      <c r="G34" s="19"/>
      <c r="H34" s="14">
        <f t="shared" si="1"/>
        <v>7.4</v>
      </c>
      <c r="I34" s="15" t="s">
        <v>259</v>
      </c>
      <c r="J34" s="15" t="s">
        <v>227</v>
      </c>
      <c r="K34" s="15" t="s">
        <v>22</v>
      </c>
      <c r="L34" s="15" t="s">
        <v>3</v>
      </c>
      <c r="M34" s="15" t="s">
        <v>3</v>
      </c>
      <c r="N34" s="14">
        <v>0</v>
      </c>
      <c r="O34" s="14">
        <v>0</v>
      </c>
      <c r="P34" s="14">
        <v>0</v>
      </c>
      <c r="Q34" s="14">
        <v>6</v>
      </c>
      <c r="R34" s="14">
        <v>0</v>
      </c>
      <c r="S34" s="14">
        <v>1.4</v>
      </c>
      <c r="T34" s="14">
        <v>0</v>
      </c>
    </row>
    <row r="35" spans="1:20" ht="15.75" x14ac:dyDescent="0.25">
      <c r="A35" s="15" t="s">
        <v>67</v>
      </c>
      <c r="B35" s="15" t="s">
        <v>66</v>
      </c>
      <c r="C35" s="15" t="s">
        <v>290</v>
      </c>
      <c r="D35" s="14">
        <v>436401</v>
      </c>
      <c r="E35" s="16">
        <v>45000.646103136569</v>
      </c>
      <c r="F35" s="19">
        <f t="shared" si="0"/>
        <v>7.2</v>
      </c>
      <c r="G35" s="19"/>
      <c r="H35" s="14">
        <f t="shared" si="1"/>
        <v>7.2</v>
      </c>
      <c r="I35" s="15" t="s">
        <v>260</v>
      </c>
      <c r="J35" s="15" t="s">
        <v>227</v>
      </c>
      <c r="K35" s="15" t="s">
        <v>4</v>
      </c>
      <c r="L35" s="15" t="s">
        <v>3</v>
      </c>
      <c r="M35" s="15" t="s">
        <v>3</v>
      </c>
      <c r="N35" s="14">
        <v>0</v>
      </c>
      <c r="O35" s="14">
        <v>0</v>
      </c>
      <c r="P35" s="14">
        <v>0</v>
      </c>
      <c r="Q35" s="14">
        <v>6</v>
      </c>
      <c r="R35" s="14">
        <v>0</v>
      </c>
      <c r="S35" s="14">
        <v>1.2</v>
      </c>
      <c r="T35" s="14">
        <v>0</v>
      </c>
    </row>
    <row r="36" spans="1:20" ht="15.75" x14ac:dyDescent="0.25">
      <c r="A36" s="15" t="s">
        <v>67</v>
      </c>
      <c r="B36" s="15" t="s">
        <v>66</v>
      </c>
      <c r="C36" s="15" t="s">
        <v>290</v>
      </c>
      <c r="D36" s="14">
        <v>440901</v>
      </c>
      <c r="E36" s="16">
        <v>45002.791699363421</v>
      </c>
      <c r="F36" s="19">
        <f t="shared" si="0"/>
        <v>7.2</v>
      </c>
      <c r="G36" s="19"/>
      <c r="H36" s="14">
        <f t="shared" si="1"/>
        <v>7.2</v>
      </c>
      <c r="I36" s="15" t="s">
        <v>261</v>
      </c>
      <c r="J36" s="15" t="s">
        <v>227</v>
      </c>
      <c r="K36" s="15" t="s">
        <v>29</v>
      </c>
      <c r="L36" s="15" t="s">
        <v>3</v>
      </c>
      <c r="M36" s="15" t="s">
        <v>3</v>
      </c>
      <c r="N36" s="14">
        <v>0</v>
      </c>
      <c r="O36" s="14">
        <v>0</v>
      </c>
      <c r="P36" s="14">
        <v>0</v>
      </c>
      <c r="Q36" s="14">
        <v>6</v>
      </c>
      <c r="R36" s="14">
        <v>0</v>
      </c>
      <c r="S36" s="14">
        <v>1.2</v>
      </c>
      <c r="T36" s="14">
        <v>0</v>
      </c>
    </row>
    <row r="37" spans="1:20" ht="15.75" x14ac:dyDescent="0.25">
      <c r="A37" s="15" t="s">
        <v>67</v>
      </c>
      <c r="B37" s="15" t="s">
        <v>66</v>
      </c>
      <c r="C37" s="15" t="s">
        <v>290</v>
      </c>
      <c r="D37" s="14">
        <v>435435</v>
      </c>
      <c r="E37" s="16">
        <v>45000.457598333334</v>
      </c>
      <c r="F37" s="19">
        <f t="shared" si="0"/>
        <v>6.8</v>
      </c>
      <c r="G37" s="19"/>
      <c r="H37" s="14">
        <f t="shared" si="1"/>
        <v>6.8</v>
      </c>
      <c r="I37" s="15" t="s">
        <v>262</v>
      </c>
      <c r="J37" s="15" t="s">
        <v>227</v>
      </c>
      <c r="K37" s="15" t="s">
        <v>4</v>
      </c>
      <c r="L37" s="15" t="s">
        <v>3</v>
      </c>
      <c r="M37" s="15" t="s">
        <v>3</v>
      </c>
      <c r="N37" s="14">
        <v>0</v>
      </c>
      <c r="O37" s="14">
        <v>0</v>
      </c>
      <c r="P37" s="14">
        <v>0</v>
      </c>
      <c r="Q37" s="14">
        <v>6</v>
      </c>
      <c r="R37" s="14">
        <v>0</v>
      </c>
      <c r="S37" s="14">
        <v>0.2</v>
      </c>
      <c r="T37" s="14">
        <v>0.6</v>
      </c>
    </row>
  </sheetData>
  <sortState xmlns:xlrd2="http://schemas.microsoft.com/office/spreadsheetml/2017/richdata2" ref="A2:T49">
    <sortCondition ref="C2:C49" customList="APROVADO,CLASSIFICADO,REPROVADO,DESCLASSIFICADO,CANCELADO,AUSENTE"/>
    <sortCondition descending="1" ref="F2:F49"/>
    <sortCondition descending="1" ref="N2:N49"/>
    <sortCondition descending="1" ref="S2:S49"/>
    <sortCondition descending="1" ref="R2:R49"/>
    <sortCondition ref="E2:E49"/>
  </sortState>
  <phoneticPr fontId="10" type="noConversion"/>
  <pageMargins left="0.25" right="0.25" top="0.75" bottom="0.75" header="0.3" footer="0.3"/>
  <pageSetup paperSize="9" scale="26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647D0-28F1-44D8-BA28-FD73A3AF0219}">
  <sheetPr>
    <pageSetUpPr fitToPage="1"/>
  </sheetPr>
  <dimension ref="A1:T90"/>
  <sheetViews>
    <sheetView zoomScale="80" zoomScaleNormal="80" workbookViewId="0">
      <selection activeCell="F1" sqref="F1:F1048576"/>
    </sheetView>
  </sheetViews>
  <sheetFormatPr defaultColWidth="20.42578125" defaultRowHeight="15" x14ac:dyDescent="0.25"/>
  <cols>
    <col min="1" max="1" width="10.85546875" style="7" bestFit="1" customWidth="1"/>
    <col min="2" max="2" width="19.85546875" style="7" bestFit="1" customWidth="1"/>
    <col min="3" max="3" width="23.28515625" style="7" bestFit="1" customWidth="1"/>
    <col min="4" max="4" width="12.85546875" style="8" bestFit="1" customWidth="1"/>
    <col min="5" max="5" width="22.42578125" style="8" bestFit="1" customWidth="1"/>
    <col min="6" max="6" width="15.28515625" style="9" bestFit="1" customWidth="1"/>
    <col min="7" max="7" width="22.42578125" style="9" customWidth="1"/>
    <col min="8" max="8" width="15.28515625" style="9" bestFit="1" customWidth="1"/>
    <col min="9" max="9" width="58.28515625" style="8" bestFit="1" customWidth="1"/>
    <col min="10" max="10" width="33.28515625" style="9" customWidth="1"/>
    <col min="11" max="11" width="7.42578125" style="7" bestFit="1" customWidth="1"/>
    <col min="12" max="12" width="11.28515625" style="7" bestFit="1" customWidth="1"/>
    <col min="13" max="13" width="17.7109375" style="7" bestFit="1" customWidth="1"/>
    <col min="14" max="14" width="20.7109375" style="7" bestFit="1" customWidth="1"/>
    <col min="15" max="15" width="35.28515625" style="7" bestFit="1" customWidth="1"/>
    <col min="16" max="16" width="38.85546875" style="7" bestFit="1" customWidth="1"/>
    <col min="17" max="17" width="33.140625" style="7" bestFit="1" customWidth="1"/>
    <col min="18" max="18" width="52.85546875" style="8" bestFit="1" customWidth="1"/>
    <col min="19" max="19" width="44" style="8" bestFit="1" customWidth="1"/>
    <col min="20" max="20" width="47.42578125" style="8" bestFit="1" customWidth="1"/>
    <col min="21" max="16384" width="20.42578125" style="7"/>
  </cols>
  <sheetData>
    <row r="1" spans="1:20" s="12" customFormat="1" ht="31.5" customHeight="1" x14ac:dyDescent="0.2">
      <c r="A1" s="10" t="s">
        <v>8</v>
      </c>
      <c r="B1" s="10" t="s">
        <v>0</v>
      </c>
      <c r="C1" s="10" t="s">
        <v>9</v>
      </c>
      <c r="D1" s="10" t="s">
        <v>10</v>
      </c>
      <c r="E1" s="10" t="s">
        <v>11</v>
      </c>
      <c r="F1" s="11" t="s">
        <v>292</v>
      </c>
      <c r="G1" s="11" t="s">
        <v>291</v>
      </c>
      <c r="H1" s="11" t="s">
        <v>50</v>
      </c>
      <c r="I1" s="10" t="s">
        <v>12</v>
      </c>
      <c r="J1" s="10" t="s">
        <v>13</v>
      </c>
      <c r="K1" s="10" t="s">
        <v>1</v>
      </c>
      <c r="L1" s="10" t="s">
        <v>14</v>
      </c>
      <c r="M1" s="10" t="s">
        <v>15</v>
      </c>
      <c r="N1" s="10" t="s">
        <v>24</v>
      </c>
      <c r="O1" s="10" t="s">
        <v>46</v>
      </c>
      <c r="P1" s="10" t="s">
        <v>62</v>
      </c>
      <c r="Q1" s="10" t="s">
        <v>63</v>
      </c>
      <c r="R1" s="10" t="s">
        <v>47</v>
      </c>
      <c r="S1" s="10" t="s">
        <v>26</v>
      </c>
      <c r="T1" s="10" t="s">
        <v>25</v>
      </c>
    </row>
    <row r="2" spans="1:20" ht="15.75" x14ac:dyDescent="0.25">
      <c r="A2" s="15" t="s">
        <v>67</v>
      </c>
      <c r="B2" s="15" t="s">
        <v>66</v>
      </c>
      <c r="C2" s="15" t="s">
        <v>293</v>
      </c>
      <c r="D2" s="14">
        <v>438771</v>
      </c>
      <c r="E2" s="16">
        <v>45001.754702291662</v>
      </c>
      <c r="F2" s="19">
        <f t="shared" ref="F2:F11" si="0">G2+H2</f>
        <v>37.799999999999997</v>
      </c>
      <c r="G2" s="19">
        <v>19</v>
      </c>
      <c r="H2" s="14">
        <f t="shared" ref="H2:H11" si="1">N2+O2+P2+Q2+R2+S2+T2</f>
        <v>18.8</v>
      </c>
      <c r="I2" s="15" t="s">
        <v>263</v>
      </c>
      <c r="J2" s="15" t="s">
        <v>264</v>
      </c>
      <c r="K2" s="15" t="s">
        <v>35</v>
      </c>
      <c r="L2" s="15" t="s">
        <v>3</v>
      </c>
      <c r="M2" s="15" t="s">
        <v>3</v>
      </c>
      <c r="N2" s="14">
        <v>0</v>
      </c>
      <c r="O2" s="14">
        <v>0</v>
      </c>
      <c r="P2" s="14">
        <v>0</v>
      </c>
      <c r="Q2" s="14">
        <v>6</v>
      </c>
      <c r="R2" s="14">
        <v>0</v>
      </c>
      <c r="S2" s="14">
        <v>12</v>
      </c>
      <c r="T2" s="14">
        <v>0.8</v>
      </c>
    </row>
    <row r="3" spans="1:20" ht="15.75" x14ac:dyDescent="0.25">
      <c r="A3" s="15" t="s">
        <v>67</v>
      </c>
      <c r="B3" s="15" t="s">
        <v>66</v>
      </c>
      <c r="C3" s="15" t="s">
        <v>293</v>
      </c>
      <c r="D3" s="14">
        <v>445000</v>
      </c>
      <c r="E3" s="16">
        <v>45006.721044224534</v>
      </c>
      <c r="F3" s="19">
        <f t="shared" si="0"/>
        <v>26.76</v>
      </c>
      <c r="G3" s="19">
        <v>17.16</v>
      </c>
      <c r="H3" s="14">
        <f t="shared" si="1"/>
        <v>9.6000000000000014</v>
      </c>
      <c r="I3" s="15" t="s">
        <v>272</v>
      </c>
      <c r="J3" s="15" t="s">
        <v>264</v>
      </c>
      <c r="K3" s="15" t="s">
        <v>5</v>
      </c>
      <c r="L3" s="15" t="s">
        <v>3</v>
      </c>
      <c r="M3" s="15" t="s">
        <v>3</v>
      </c>
      <c r="N3" s="14">
        <v>0</v>
      </c>
      <c r="O3" s="14">
        <v>0</v>
      </c>
      <c r="P3" s="14">
        <v>0</v>
      </c>
      <c r="Q3" s="14">
        <v>6</v>
      </c>
      <c r="R3" s="14">
        <v>0</v>
      </c>
      <c r="S3" s="14">
        <v>2.8</v>
      </c>
      <c r="T3" s="14">
        <v>0.8</v>
      </c>
    </row>
    <row r="4" spans="1:20" ht="15.75" x14ac:dyDescent="0.25">
      <c r="A4" s="15" t="s">
        <v>67</v>
      </c>
      <c r="B4" s="15" t="s">
        <v>66</v>
      </c>
      <c r="C4" s="15" t="s">
        <v>16</v>
      </c>
      <c r="D4" s="14">
        <v>444788</v>
      </c>
      <c r="E4" s="16">
        <v>45006.526003842591</v>
      </c>
      <c r="F4" s="19">
        <f t="shared" si="0"/>
        <v>17.7</v>
      </c>
      <c r="G4" s="19"/>
      <c r="H4" s="14">
        <f t="shared" si="1"/>
        <v>17.7</v>
      </c>
      <c r="I4" s="15" t="s">
        <v>265</v>
      </c>
      <c r="J4" s="15" t="s">
        <v>264</v>
      </c>
      <c r="K4" s="15" t="s">
        <v>52</v>
      </c>
      <c r="L4" s="15" t="s">
        <v>3</v>
      </c>
      <c r="M4" s="15" t="s">
        <v>3</v>
      </c>
      <c r="N4" s="14">
        <v>0</v>
      </c>
      <c r="O4" s="14">
        <v>0</v>
      </c>
      <c r="P4" s="14">
        <v>0</v>
      </c>
      <c r="Q4" s="14">
        <v>6</v>
      </c>
      <c r="R4" s="14">
        <v>3</v>
      </c>
      <c r="S4" s="14">
        <v>7.2</v>
      </c>
      <c r="T4" s="14">
        <v>1.5</v>
      </c>
    </row>
    <row r="5" spans="1:20" ht="15.75" x14ac:dyDescent="0.25">
      <c r="A5" s="15" t="s">
        <v>67</v>
      </c>
      <c r="B5" s="15" t="s">
        <v>66</v>
      </c>
      <c r="C5" s="15" t="s">
        <v>16</v>
      </c>
      <c r="D5" s="14">
        <v>444129</v>
      </c>
      <c r="E5" s="16">
        <v>45005.619369930551</v>
      </c>
      <c r="F5" s="19">
        <f t="shared" si="0"/>
        <v>8.1</v>
      </c>
      <c r="G5" s="19"/>
      <c r="H5" s="14">
        <f t="shared" si="1"/>
        <v>8.1</v>
      </c>
      <c r="I5" s="15" t="s">
        <v>274</v>
      </c>
      <c r="J5" s="15" t="s">
        <v>264</v>
      </c>
      <c r="K5" s="15" t="s">
        <v>5</v>
      </c>
      <c r="L5" s="15" t="s">
        <v>3</v>
      </c>
      <c r="M5" s="15" t="s">
        <v>3</v>
      </c>
      <c r="N5" s="14">
        <v>0</v>
      </c>
      <c r="O5" s="14">
        <v>0</v>
      </c>
      <c r="P5" s="14">
        <v>0</v>
      </c>
      <c r="Q5" s="14">
        <v>6</v>
      </c>
      <c r="R5" s="14">
        <v>0</v>
      </c>
      <c r="S5" s="14">
        <v>1.6</v>
      </c>
      <c r="T5" s="14">
        <v>0.5</v>
      </c>
    </row>
    <row r="6" spans="1:20" ht="15.75" x14ac:dyDescent="0.25">
      <c r="A6" s="15" t="s">
        <v>67</v>
      </c>
      <c r="B6" s="15" t="s">
        <v>66</v>
      </c>
      <c r="C6" s="15" t="s">
        <v>290</v>
      </c>
      <c r="D6" s="14">
        <v>441827</v>
      </c>
      <c r="E6" s="16">
        <v>45003.537803206018</v>
      </c>
      <c r="F6" s="19">
        <f t="shared" si="0"/>
        <v>15.100000000000001</v>
      </c>
      <c r="G6" s="19"/>
      <c r="H6" s="14">
        <f t="shared" si="1"/>
        <v>15.100000000000001</v>
      </c>
      <c r="I6" s="15" t="s">
        <v>266</v>
      </c>
      <c r="J6" s="15" t="s">
        <v>264</v>
      </c>
      <c r="K6" s="15" t="s">
        <v>32</v>
      </c>
      <c r="L6" s="15" t="s">
        <v>3</v>
      </c>
      <c r="M6" s="15" t="s">
        <v>3</v>
      </c>
      <c r="N6" s="14">
        <v>0</v>
      </c>
      <c r="O6" s="14">
        <v>0</v>
      </c>
      <c r="P6" s="14">
        <v>0</v>
      </c>
      <c r="Q6" s="14">
        <v>6</v>
      </c>
      <c r="R6" s="14">
        <v>3</v>
      </c>
      <c r="S6" s="14">
        <v>4.8</v>
      </c>
      <c r="T6" s="14">
        <v>1.3</v>
      </c>
    </row>
    <row r="7" spans="1:20" ht="15.75" x14ac:dyDescent="0.25">
      <c r="A7" s="15" t="s">
        <v>67</v>
      </c>
      <c r="B7" s="15" t="s">
        <v>66</v>
      </c>
      <c r="C7" s="15" t="s">
        <v>290</v>
      </c>
      <c r="D7" s="14">
        <v>444491</v>
      </c>
      <c r="E7" s="16">
        <v>45005.845588900462</v>
      </c>
      <c r="F7" s="19">
        <f t="shared" si="0"/>
        <v>13.7</v>
      </c>
      <c r="G7" s="19"/>
      <c r="H7" s="14">
        <f t="shared" si="1"/>
        <v>13.7</v>
      </c>
      <c r="I7" s="15" t="s">
        <v>267</v>
      </c>
      <c r="J7" s="15" t="s">
        <v>264</v>
      </c>
      <c r="K7" s="15" t="s">
        <v>185</v>
      </c>
      <c r="L7" s="15" t="s">
        <v>3</v>
      </c>
      <c r="M7" s="15" t="s">
        <v>3</v>
      </c>
      <c r="N7" s="14">
        <v>0</v>
      </c>
      <c r="O7" s="14">
        <v>0</v>
      </c>
      <c r="P7" s="14">
        <v>0</v>
      </c>
      <c r="Q7" s="14">
        <v>6</v>
      </c>
      <c r="R7" s="14">
        <v>0</v>
      </c>
      <c r="S7" s="14">
        <v>7.2</v>
      </c>
      <c r="T7" s="14">
        <v>0.5</v>
      </c>
    </row>
    <row r="8" spans="1:20" ht="15.75" x14ac:dyDescent="0.25">
      <c r="A8" s="15" t="s">
        <v>67</v>
      </c>
      <c r="B8" s="15" t="s">
        <v>66</v>
      </c>
      <c r="C8" s="15" t="s">
        <v>290</v>
      </c>
      <c r="D8" s="14">
        <v>445192</v>
      </c>
      <c r="E8" s="16">
        <v>45006.929144895832</v>
      </c>
      <c r="F8" s="19">
        <f t="shared" si="0"/>
        <v>13.5</v>
      </c>
      <c r="G8" s="19"/>
      <c r="H8" s="14">
        <f t="shared" si="1"/>
        <v>13.5</v>
      </c>
      <c r="I8" s="15" t="s">
        <v>268</v>
      </c>
      <c r="J8" s="15" t="s">
        <v>264</v>
      </c>
      <c r="K8" s="15" t="s">
        <v>31</v>
      </c>
      <c r="L8" s="15" t="s">
        <v>3</v>
      </c>
      <c r="M8" s="15" t="s">
        <v>3</v>
      </c>
      <c r="N8" s="14">
        <v>0</v>
      </c>
      <c r="O8" s="14">
        <v>0</v>
      </c>
      <c r="P8" s="14">
        <v>0</v>
      </c>
      <c r="Q8" s="14">
        <v>6</v>
      </c>
      <c r="R8" s="14">
        <v>0</v>
      </c>
      <c r="S8" s="14">
        <v>6</v>
      </c>
      <c r="T8" s="14">
        <v>1.5</v>
      </c>
    </row>
    <row r="9" spans="1:20" ht="15.75" x14ac:dyDescent="0.25">
      <c r="A9" s="15" t="s">
        <v>67</v>
      </c>
      <c r="B9" s="15" t="s">
        <v>66</v>
      </c>
      <c r="C9" s="15" t="s">
        <v>290</v>
      </c>
      <c r="D9" s="14">
        <v>432914</v>
      </c>
      <c r="E9" s="16">
        <v>44996.536446828701</v>
      </c>
      <c r="F9" s="19">
        <f t="shared" si="0"/>
        <v>12.3</v>
      </c>
      <c r="G9" s="19"/>
      <c r="H9" s="14">
        <f t="shared" si="1"/>
        <v>12.3</v>
      </c>
      <c r="I9" s="15" t="s">
        <v>269</v>
      </c>
      <c r="J9" s="15" t="s">
        <v>264</v>
      </c>
      <c r="K9" s="15" t="s">
        <v>270</v>
      </c>
      <c r="L9" s="15" t="s">
        <v>3</v>
      </c>
      <c r="M9" s="15" t="s">
        <v>3</v>
      </c>
      <c r="N9" s="14">
        <v>0</v>
      </c>
      <c r="O9" s="14">
        <v>0</v>
      </c>
      <c r="P9" s="14">
        <v>0</v>
      </c>
      <c r="Q9" s="14">
        <v>6</v>
      </c>
      <c r="R9" s="14">
        <v>0</v>
      </c>
      <c r="S9" s="14">
        <v>5.8</v>
      </c>
      <c r="T9" s="14">
        <v>0.5</v>
      </c>
    </row>
    <row r="10" spans="1:20" ht="15.75" x14ac:dyDescent="0.25">
      <c r="A10" s="15" t="s">
        <v>67</v>
      </c>
      <c r="B10" s="15" t="s">
        <v>66</v>
      </c>
      <c r="C10" s="15" t="s">
        <v>290</v>
      </c>
      <c r="D10" s="14">
        <v>435538</v>
      </c>
      <c r="E10" s="16">
        <v>45000.48393263889</v>
      </c>
      <c r="F10" s="19">
        <f t="shared" si="0"/>
        <v>11.4</v>
      </c>
      <c r="G10" s="19"/>
      <c r="H10" s="14">
        <f t="shared" si="1"/>
        <v>11.4</v>
      </c>
      <c r="I10" s="15" t="s">
        <v>271</v>
      </c>
      <c r="J10" s="15" t="s">
        <v>264</v>
      </c>
      <c r="K10" s="15" t="s">
        <v>36</v>
      </c>
      <c r="L10" s="15" t="s">
        <v>3</v>
      </c>
      <c r="M10" s="15" t="s">
        <v>3</v>
      </c>
      <c r="N10" s="14">
        <v>0</v>
      </c>
      <c r="O10" s="14">
        <v>0</v>
      </c>
      <c r="P10" s="14">
        <v>0</v>
      </c>
      <c r="Q10" s="14">
        <v>6</v>
      </c>
      <c r="R10" s="14">
        <v>3</v>
      </c>
      <c r="S10" s="14">
        <v>1.6</v>
      </c>
      <c r="T10" s="14">
        <v>0.8</v>
      </c>
    </row>
    <row r="11" spans="1:20" ht="15.75" x14ac:dyDescent="0.25">
      <c r="A11" s="15" t="s">
        <v>67</v>
      </c>
      <c r="B11" s="15" t="s">
        <v>66</v>
      </c>
      <c r="C11" s="15" t="s">
        <v>290</v>
      </c>
      <c r="D11" s="14">
        <v>440764</v>
      </c>
      <c r="E11" s="16">
        <v>45002.741286168981</v>
      </c>
      <c r="F11" s="19">
        <f t="shared" si="0"/>
        <v>8.6</v>
      </c>
      <c r="G11" s="19"/>
      <c r="H11" s="14">
        <f t="shared" si="1"/>
        <v>8.6</v>
      </c>
      <c r="I11" s="15" t="s">
        <v>273</v>
      </c>
      <c r="J11" s="15" t="s">
        <v>264</v>
      </c>
      <c r="K11" s="15" t="s">
        <v>51</v>
      </c>
      <c r="L11" s="15" t="s">
        <v>3</v>
      </c>
      <c r="M11" s="15" t="s">
        <v>3</v>
      </c>
      <c r="N11" s="14">
        <v>0</v>
      </c>
      <c r="O11" s="14">
        <v>0</v>
      </c>
      <c r="P11" s="14">
        <v>0</v>
      </c>
      <c r="Q11" s="14">
        <v>6</v>
      </c>
      <c r="R11" s="14">
        <v>0</v>
      </c>
      <c r="S11" s="14">
        <v>2.6</v>
      </c>
      <c r="T11" s="14">
        <v>0</v>
      </c>
    </row>
    <row r="12" spans="1:20" x14ac:dyDescent="0.25">
      <c r="D12" s="7"/>
      <c r="E12" s="7"/>
      <c r="F12" s="20"/>
      <c r="G12" s="20"/>
      <c r="H12" s="7"/>
      <c r="I12" s="7"/>
      <c r="J12" s="7"/>
      <c r="R12" s="7"/>
      <c r="S12" s="7"/>
      <c r="T12" s="7"/>
    </row>
    <row r="13" spans="1:20" x14ac:dyDescent="0.25">
      <c r="D13" s="7"/>
      <c r="E13" s="7"/>
      <c r="F13" s="20"/>
      <c r="G13" s="20"/>
      <c r="H13" s="7"/>
      <c r="I13" s="7"/>
      <c r="J13" s="7"/>
      <c r="R13" s="7"/>
      <c r="S13" s="7"/>
      <c r="T13" s="7"/>
    </row>
    <row r="14" spans="1:20" x14ac:dyDescent="0.25">
      <c r="D14" s="7"/>
      <c r="E14" s="7"/>
      <c r="F14" s="20"/>
      <c r="G14" s="20"/>
      <c r="H14" s="7"/>
      <c r="I14" s="7"/>
      <c r="J14" s="7"/>
      <c r="R14" s="7"/>
      <c r="S14" s="7"/>
      <c r="T14" s="7"/>
    </row>
    <row r="15" spans="1:20" x14ac:dyDescent="0.25">
      <c r="D15" s="7"/>
      <c r="E15" s="7"/>
      <c r="F15" s="20"/>
      <c r="G15" s="20"/>
      <c r="H15" s="7"/>
      <c r="I15" s="7"/>
      <c r="J15" s="7"/>
      <c r="R15" s="7"/>
      <c r="S15" s="7"/>
      <c r="T15" s="7"/>
    </row>
    <row r="16" spans="1:20" x14ac:dyDescent="0.25">
      <c r="D16" s="7"/>
      <c r="E16" s="7"/>
      <c r="F16" s="20"/>
      <c r="G16" s="20"/>
      <c r="H16" s="7"/>
      <c r="I16" s="7"/>
      <c r="J16" s="7"/>
      <c r="R16" s="7"/>
      <c r="S16" s="7"/>
      <c r="T16" s="7"/>
    </row>
    <row r="17" spans="6:7" s="7" customFormat="1" x14ac:dyDescent="0.25">
      <c r="F17" s="20"/>
      <c r="G17" s="20"/>
    </row>
    <row r="18" spans="6:7" s="7" customFormat="1" x14ac:dyDescent="0.25">
      <c r="F18" s="20"/>
      <c r="G18" s="20"/>
    </row>
    <row r="19" spans="6:7" s="7" customFormat="1" x14ac:dyDescent="0.25">
      <c r="F19" s="20"/>
      <c r="G19" s="20"/>
    </row>
    <row r="20" spans="6:7" s="7" customFormat="1" x14ac:dyDescent="0.25">
      <c r="F20" s="20"/>
      <c r="G20" s="20"/>
    </row>
    <row r="21" spans="6:7" s="7" customFormat="1" x14ac:dyDescent="0.25">
      <c r="F21" s="20"/>
      <c r="G21" s="20"/>
    </row>
    <row r="22" spans="6:7" s="7" customFormat="1" x14ac:dyDescent="0.25">
      <c r="F22" s="20"/>
      <c r="G22" s="20"/>
    </row>
    <row r="23" spans="6:7" s="7" customFormat="1" x14ac:dyDescent="0.25">
      <c r="F23" s="20"/>
      <c r="G23" s="20"/>
    </row>
    <row r="24" spans="6:7" s="7" customFormat="1" x14ac:dyDescent="0.25">
      <c r="F24" s="20"/>
      <c r="G24" s="20"/>
    </row>
    <row r="25" spans="6:7" s="7" customFormat="1" x14ac:dyDescent="0.25">
      <c r="F25" s="20"/>
      <c r="G25" s="20"/>
    </row>
    <row r="26" spans="6:7" s="7" customFormat="1" x14ac:dyDescent="0.25">
      <c r="F26" s="20"/>
      <c r="G26" s="20"/>
    </row>
    <row r="27" spans="6:7" s="7" customFormat="1" x14ac:dyDescent="0.25">
      <c r="F27" s="20"/>
      <c r="G27" s="20"/>
    </row>
    <row r="28" spans="6:7" s="7" customFormat="1" x14ac:dyDescent="0.25">
      <c r="F28" s="20"/>
      <c r="G28" s="20"/>
    </row>
    <row r="29" spans="6:7" s="7" customFormat="1" x14ac:dyDescent="0.25">
      <c r="F29" s="20"/>
      <c r="G29" s="20"/>
    </row>
    <row r="30" spans="6:7" s="7" customFormat="1" x14ac:dyDescent="0.25">
      <c r="F30" s="20"/>
      <c r="G30" s="20"/>
    </row>
    <row r="31" spans="6:7" s="7" customFormat="1" x14ac:dyDescent="0.25">
      <c r="F31" s="20"/>
      <c r="G31" s="20"/>
    </row>
    <row r="32" spans="6:7" s="7" customFormat="1" x14ac:dyDescent="0.25">
      <c r="F32" s="20"/>
      <c r="G32" s="20"/>
    </row>
    <row r="33" spans="6:7" s="7" customFormat="1" x14ac:dyDescent="0.25">
      <c r="F33" s="20"/>
      <c r="G33" s="20"/>
    </row>
    <row r="34" spans="6:7" s="7" customFormat="1" x14ac:dyDescent="0.25">
      <c r="F34" s="20"/>
      <c r="G34" s="20"/>
    </row>
    <row r="35" spans="6:7" s="7" customFormat="1" x14ac:dyDescent="0.25">
      <c r="F35" s="20"/>
      <c r="G35" s="20"/>
    </row>
    <row r="36" spans="6:7" s="7" customFormat="1" x14ac:dyDescent="0.25">
      <c r="F36" s="20"/>
      <c r="G36" s="20"/>
    </row>
    <row r="37" spans="6:7" s="7" customFormat="1" x14ac:dyDescent="0.25">
      <c r="F37" s="20"/>
      <c r="G37" s="20"/>
    </row>
    <row r="38" spans="6:7" s="7" customFormat="1" x14ac:dyDescent="0.25">
      <c r="F38" s="20"/>
      <c r="G38" s="20"/>
    </row>
    <row r="39" spans="6:7" s="7" customFormat="1" x14ac:dyDescent="0.25">
      <c r="F39" s="20"/>
      <c r="G39" s="20"/>
    </row>
    <row r="40" spans="6:7" s="7" customFormat="1" x14ac:dyDescent="0.25">
      <c r="F40" s="20"/>
      <c r="G40" s="20"/>
    </row>
    <row r="41" spans="6:7" s="7" customFormat="1" x14ac:dyDescent="0.25">
      <c r="F41" s="20"/>
      <c r="G41" s="20"/>
    </row>
    <row r="42" spans="6:7" s="7" customFormat="1" x14ac:dyDescent="0.25">
      <c r="F42" s="20"/>
      <c r="G42" s="20"/>
    </row>
    <row r="43" spans="6:7" s="7" customFormat="1" x14ac:dyDescent="0.25">
      <c r="F43" s="20"/>
      <c r="G43" s="20"/>
    </row>
    <row r="44" spans="6:7" s="7" customFormat="1" x14ac:dyDescent="0.25">
      <c r="F44" s="20"/>
      <c r="G44" s="20"/>
    </row>
    <row r="45" spans="6:7" s="7" customFormat="1" x14ac:dyDescent="0.25">
      <c r="F45" s="20"/>
      <c r="G45" s="20"/>
    </row>
    <row r="46" spans="6:7" s="7" customFormat="1" x14ac:dyDescent="0.25">
      <c r="F46" s="20"/>
      <c r="G46" s="20"/>
    </row>
    <row r="47" spans="6:7" s="7" customFormat="1" x14ac:dyDescent="0.25">
      <c r="F47" s="20"/>
      <c r="G47" s="20"/>
    </row>
    <row r="48" spans="6:7" s="7" customFormat="1" x14ac:dyDescent="0.25">
      <c r="F48" s="20"/>
      <c r="G48" s="20"/>
    </row>
    <row r="49" spans="6:7" s="7" customFormat="1" x14ac:dyDescent="0.25">
      <c r="F49" s="20"/>
      <c r="G49" s="20"/>
    </row>
    <row r="50" spans="6:7" s="7" customFormat="1" x14ac:dyDescent="0.25">
      <c r="F50" s="20"/>
      <c r="G50" s="20"/>
    </row>
    <row r="51" spans="6:7" s="7" customFormat="1" x14ac:dyDescent="0.25">
      <c r="F51" s="20"/>
      <c r="G51" s="20"/>
    </row>
    <row r="52" spans="6:7" s="7" customFormat="1" x14ac:dyDescent="0.25">
      <c r="F52" s="20"/>
      <c r="G52" s="20"/>
    </row>
    <row r="53" spans="6:7" s="7" customFormat="1" x14ac:dyDescent="0.25">
      <c r="F53" s="20"/>
      <c r="G53" s="20"/>
    </row>
    <row r="54" spans="6:7" s="7" customFormat="1" x14ac:dyDescent="0.25">
      <c r="F54" s="20"/>
      <c r="G54" s="20"/>
    </row>
    <row r="55" spans="6:7" s="7" customFormat="1" x14ac:dyDescent="0.25">
      <c r="F55" s="20"/>
      <c r="G55" s="20"/>
    </row>
    <row r="56" spans="6:7" s="7" customFormat="1" x14ac:dyDescent="0.25">
      <c r="F56" s="20"/>
      <c r="G56" s="20"/>
    </row>
    <row r="57" spans="6:7" s="7" customFormat="1" x14ac:dyDescent="0.25">
      <c r="F57" s="20"/>
      <c r="G57" s="20"/>
    </row>
    <row r="58" spans="6:7" s="7" customFormat="1" x14ac:dyDescent="0.25">
      <c r="F58" s="20"/>
      <c r="G58" s="20"/>
    </row>
    <row r="59" spans="6:7" s="7" customFormat="1" x14ac:dyDescent="0.25">
      <c r="F59" s="20"/>
      <c r="G59" s="20"/>
    </row>
    <row r="60" spans="6:7" s="7" customFormat="1" x14ac:dyDescent="0.25">
      <c r="F60" s="20"/>
      <c r="G60" s="20"/>
    </row>
    <row r="61" spans="6:7" s="7" customFormat="1" x14ac:dyDescent="0.25">
      <c r="F61" s="20"/>
      <c r="G61" s="20"/>
    </row>
    <row r="62" spans="6:7" s="7" customFormat="1" x14ac:dyDescent="0.25">
      <c r="F62" s="20"/>
      <c r="G62" s="20"/>
    </row>
    <row r="63" spans="6:7" s="7" customFormat="1" x14ac:dyDescent="0.25">
      <c r="F63" s="20"/>
      <c r="G63" s="20"/>
    </row>
    <row r="64" spans="6:7" s="7" customFormat="1" x14ac:dyDescent="0.25">
      <c r="F64" s="20"/>
      <c r="G64" s="20"/>
    </row>
    <row r="65" spans="6:7" s="7" customFormat="1" x14ac:dyDescent="0.25">
      <c r="F65" s="20"/>
      <c r="G65" s="20"/>
    </row>
    <row r="66" spans="6:7" s="7" customFormat="1" x14ac:dyDescent="0.25">
      <c r="F66" s="20"/>
      <c r="G66" s="20"/>
    </row>
    <row r="67" spans="6:7" s="7" customFormat="1" x14ac:dyDescent="0.25">
      <c r="F67" s="20"/>
      <c r="G67" s="20"/>
    </row>
    <row r="68" spans="6:7" s="7" customFormat="1" x14ac:dyDescent="0.25">
      <c r="F68" s="20"/>
      <c r="G68" s="20"/>
    </row>
    <row r="69" spans="6:7" s="7" customFormat="1" x14ac:dyDescent="0.25">
      <c r="F69" s="20"/>
      <c r="G69" s="20"/>
    </row>
    <row r="70" spans="6:7" s="7" customFormat="1" x14ac:dyDescent="0.25">
      <c r="F70" s="20"/>
      <c r="G70" s="20"/>
    </row>
    <row r="71" spans="6:7" s="7" customFormat="1" x14ac:dyDescent="0.25">
      <c r="F71" s="20"/>
      <c r="G71" s="20"/>
    </row>
    <row r="72" spans="6:7" s="7" customFormat="1" x14ac:dyDescent="0.25">
      <c r="F72" s="20"/>
      <c r="G72" s="20"/>
    </row>
    <row r="73" spans="6:7" s="7" customFormat="1" x14ac:dyDescent="0.25">
      <c r="F73" s="20"/>
      <c r="G73" s="20"/>
    </row>
    <row r="74" spans="6:7" s="7" customFormat="1" x14ac:dyDescent="0.25">
      <c r="F74" s="20"/>
      <c r="G74" s="20"/>
    </row>
    <row r="75" spans="6:7" s="7" customFormat="1" x14ac:dyDescent="0.25">
      <c r="F75" s="20"/>
      <c r="G75" s="20"/>
    </row>
    <row r="76" spans="6:7" s="7" customFormat="1" x14ac:dyDescent="0.25">
      <c r="F76" s="20"/>
      <c r="G76" s="20"/>
    </row>
    <row r="77" spans="6:7" s="7" customFormat="1" x14ac:dyDescent="0.25">
      <c r="F77" s="20"/>
      <c r="G77" s="20"/>
    </row>
    <row r="78" spans="6:7" s="7" customFormat="1" x14ac:dyDescent="0.25">
      <c r="F78" s="20"/>
      <c r="G78" s="20"/>
    </row>
    <row r="79" spans="6:7" s="7" customFormat="1" x14ac:dyDescent="0.25">
      <c r="F79" s="20"/>
      <c r="G79" s="20"/>
    </row>
    <row r="80" spans="6:7" s="7" customFormat="1" x14ac:dyDescent="0.25">
      <c r="F80" s="20"/>
      <c r="G80" s="20"/>
    </row>
    <row r="81" spans="6:7" s="7" customFormat="1" x14ac:dyDescent="0.25">
      <c r="F81" s="20"/>
      <c r="G81" s="20"/>
    </row>
    <row r="82" spans="6:7" s="7" customFormat="1" x14ac:dyDescent="0.25">
      <c r="F82" s="20"/>
      <c r="G82" s="20"/>
    </row>
    <row r="83" spans="6:7" s="7" customFormat="1" x14ac:dyDescent="0.25">
      <c r="F83" s="20"/>
      <c r="G83" s="20"/>
    </row>
    <row r="84" spans="6:7" s="7" customFormat="1" x14ac:dyDescent="0.25">
      <c r="F84" s="20"/>
      <c r="G84" s="20"/>
    </row>
    <row r="85" spans="6:7" s="7" customFormat="1" x14ac:dyDescent="0.25">
      <c r="F85" s="20"/>
      <c r="G85" s="20"/>
    </row>
    <row r="86" spans="6:7" s="7" customFormat="1" x14ac:dyDescent="0.25">
      <c r="F86" s="20"/>
      <c r="G86" s="20"/>
    </row>
    <row r="87" spans="6:7" s="7" customFormat="1" x14ac:dyDescent="0.25">
      <c r="F87" s="20"/>
      <c r="G87" s="20"/>
    </row>
    <row r="88" spans="6:7" s="7" customFormat="1" x14ac:dyDescent="0.25">
      <c r="F88" s="20"/>
      <c r="G88" s="20"/>
    </row>
    <row r="89" spans="6:7" s="7" customFormat="1" x14ac:dyDescent="0.25">
      <c r="F89" s="20"/>
      <c r="G89" s="20"/>
    </row>
    <row r="90" spans="6:7" s="7" customFormat="1" x14ac:dyDescent="0.25">
      <c r="F90" s="20"/>
      <c r="G90" s="20"/>
    </row>
  </sheetData>
  <sortState xmlns:xlrd2="http://schemas.microsoft.com/office/spreadsheetml/2017/richdata2" ref="A2:T95">
    <sortCondition ref="C2:C95" customList="APROVADO,CLASSIFICADO,REPROVADO,DESCLASSIFICADO,CANCELADO,AUSENTE"/>
    <sortCondition descending="1" ref="F2:F95"/>
    <sortCondition descending="1" ref="N2:N95"/>
    <sortCondition descending="1" ref="S2:S95"/>
    <sortCondition descending="1" ref="R2:R95"/>
    <sortCondition ref="E2:E95"/>
  </sortState>
  <pageMargins left="0.25" right="0.25" top="0.75" bottom="0.75" header="0.3" footer="0.3"/>
  <pageSetup paperSize="9" scale="26" fitToHeight="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A2F6C-C45D-4E30-85BA-F6F1982ECA1A}">
  <sheetPr>
    <pageSetUpPr fitToPage="1"/>
  </sheetPr>
  <dimension ref="A1:T16"/>
  <sheetViews>
    <sheetView zoomScale="80" zoomScaleNormal="80" workbookViewId="0">
      <selection activeCell="F1" sqref="F1:F1048576"/>
    </sheetView>
  </sheetViews>
  <sheetFormatPr defaultColWidth="20.42578125" defaultRowHeight="15" x14ac:dyDescent="0.25"/>
  <cols>
    <col min="1" max="1" width="10.85546875" style="7" bestFit="1" customWidth="1"/>
    <col min="2" max="2" width="19.85546875" style="7" bestFit="1" customWidth="1"/>
    <col min="3" max="3" width="23.28515625" style="7" bestFit="1" customWidth="1"/>
    <col min="4" max="4" width="12.85546875" style="8" bestFit="1" customWidth="1"/>
    <col min="5" max="5" width="22.42578125" style="8" bestFit="1" customWidth="1"/>
    <col min="6" max="6" width="14.7109375" style="9" bestFit="1" customWidth="1"/>
    <col min="7" max="7" width="18.85546875" style="9" bestFit="1" customWidth="1"/>
    <col min="8" max="8" width="15.28515625" style="9" bestFit="1" customWidth="1"/>
    <col min="9" max="9" width="58.28515625" style="8" bestFit="1" customWidth="1"/>
    <col min="10" max="10" width="39.42578125" style="9" customWidth="1"/>
    <col min="11" max="11" width="7.42578125" style="7" bestFit="1" customWidth="1"/>
    <col min="12" max="12" width="11.28515625" style="7" bestFit="1" customWidth="1"/>
    <col min="13" max="13" width="17.7109375" style="7" bestFit="1" customWidth="1"/>
    <col min="14" max="14" width="20.7109375" style="7" bestFit="1" customWidth="1"/>
    <col min="15" max="15" width="35.28515625" style="7" bestFit="1" customWidth="1"/>
    <col min="16" max="16" width="38.85546875" style="7" bestFit="1" customWidth="1"/>
    <col min="17" max="17" width="33.140625" style="7" bestFit="1" customWidth="1"/>
    <col min="18" max="18" width="52.85546875" style="8" bestFit="1" customWidth="1"/>
    <col min="19" max="19" width="44" style="8" bestFit="1" customWidth="1"/>
    <col min="20" max="20" width="47.42578125" style="8" bestFit="1" customWidth="1"/>
    <col min="21" max="16384" width="20.42578125" style="7"/>
  </cols>
  <sheetData>
    <row r="1" spans="1:20" s="12" customFormat="1" ht="30" x14ac:dyDescent="0.2">
      <c r="A1" s="10" t="s">
        <v>8</v>
      </c>
      <c r="B1" s="10" t="s">
        <v>0</v>
      </c>
      <c r="C1" s="10" t="s">
        <v>9</v>
      </c>
      <c r="D1" s="10" t="s">
        <v>10</v>
      </c>
      <c r="E1" s="10" t="s">
        <v>11</v>
      </c>
      <c r="F1" s="11" t="s">
        <v>292</v>
      </c>
      <c r="G1" s="11" t="s">
        <v>291</v>
      </c>
      <c r="H1" s="11" t="s">
        <v>50</v>
      </c>
      <c r="I1" s="10" t="s">
        <v>12</v>
      </c>
      <c r="J1" s="10" t="s">
        <v>13</v>
      </c>
      <c r="K1" s="10" t="s">
        <v>1</v>
      </c>
      <c r="L1" s="10" t="s">
        <v>14</v>
      </c>
      <c r="M1" s="10" t="s">
        <v>15</v>
      </c>
      <c r="N1" s="10" t="s">
        <v>24</v>
      </c>
      <c r="O1" s="10" t="s">
        <v>46</v>
      </c>
      <c r="P1" s="10" t="s">
        <v>62</v>
      </c>
      <c r="Q1" s="10" t="s">
        <v>63</v>
      </c>
      <c r="R1" s="10" t="s">
        <v>47</v>
      </c>
      <c r="S1" s="10" t="s">
        <v>26</v>
      </c>
      <c r="T1" s="10" t="s">
        <v>25</v>
      </c>
    </row>
    <row r="2" spans="1:20" ht="15.75" x14ac:dyDescent="0.25">
      <c r="A2" s="15" t="s">
        <v>67</v>
      </c>
      <c r="B2" s="15" t="s">
        <v>66</v>
      </c>
      <c r="C2" s="15" t="s">
        <v>293</v>
      </c>
      <c r="D2" s="14">
        <v>444543</v>
      </c>
      <c r="E2" s="16">
        <v>45005.947630324074</v>
      </c>
      <c r="F2" s="19">
        <f t="shared" ref="F2:F16" si="0">G2+H2</f>
        <v>26.47</v>
      </c>
      <c r="G2" s="19">
        <v>13.67</v>
      </c>
      <c r="H2" s="14">
        <f t="shared" ref="H2:H16" si="1">N2+O2+P2+Q2+R2+S2+T2</f>
        <v>12.799999999999999</v>
      </c>
      <c r="I2" s="15" t="s">
        <v>279</v>
      </c>
      <c r="J2" s="15" t="s">
        <v>276</v>
      </c>
      <c r="K2" s="15" t="s">
        <v>52</v>
      </c>
      <c r="L2" s="15" t="s">
        <v>3</v>
      </c>
      <c r="M2" s="15" t="s">
        <v>3</v>
      </c>
      <c r="N2" s="14">
        <v>0</v>
      </c>
      <c r="O2" s="14">
        <v>0</v>
      </c>
      <c r="P2" s="14">
        <v>3</v>
      </c>
      <c r="Q2" s="14">
        <v>0</v>
      </c>
      <c r="R2" s="14">
        <v>0</v>
      </c>
      <c r="S2" s="14">
        <v>9.6</v>
      </c>
      <c r="T2" s="14">
        <v>0.2</v>
      </c>
    </row>
    <row r="3" spans="1:20" ht="15.75" x14ac:dyDescent="0.25">
      <c r="A3" s="15" t="s">
        <v>67</v>
      </c>
      <c r="B3" s="15" t="s">
        <v>66</v>
      </c>
      <c r="C3" s="15" t="s">
        <v>293</v>
      </c>
      <c r="D3" s="14">
        <v>436540</v>
      </c>
      <c r="E3" s="16">
        <v>45000.718684884254</v>
      </c>
      <c r="F3" s="19">
        <f t="shared" si="0"/>
        <v>22.13</v>
      </c>
      <c r="G3" s="19">
        <v>14.33</v>
      </c>
      <c r="H3" s="14">
        <f t="shared" si="1"/>
        <v>7.8</v>
      </c>
      <c r="I3" s="15" t="s">
        <v>283</v>
      </c>
      <c r="J3" s="15" t="s">
        <v>276</v>
      </c>
      <c r="K3" s="15" t="s">
        <v>43</v>
      </c>
      <c r="L3" s="15" t="s">
        <v>3</v>
      </c>
      <c r="M3" s="15" t="s">
        <v>3</v>
      </c>
      <c r="N3" s="14">
        <v>0</v>
      </c>
      <c r="O3" s="14">
        <v>0</v>
      </c>
      <c r="P3" s="14">
        <v>3</v>
      </c>
      <c r="Q3" s="14">
        <v>0</v>
      </c>
      <c r="R3" s="14">
        <v>0</v>
      </c>
      <c r="S3" s="14">
        <v>4.8</v>
      </c>
      <c r="T3" s="14">
        <v>0</v>
      </c>
    </row>
    <row r="4" spans="1:20" ht="15.75" x14ac:dyDescent="0.25">
      <c r="A4" s="15" t="s">
        <v>67</v>
      </c>
      <c r="B4" s="15" t="s">
        <v>66</v>
      </c>
      <c r="C4" s="15" t="s">
        <v>294</v>
      </c>
      <c r="D4" s="14">
        <v>434225</v>
      </c>
      <c r="E4" s="16">
        <v>44999.502926365742</v>
      </c>
      <c r="F4" s="19">
        <f t="shared" si="0"/>
        <v>20.369999999999997</v>
      </c>
      <c r="G4" s="19">
        <v>8.67</v>
      </c>
      <c r="H4" s="14">
        <f t="shared" si="1"/>
        <v>11.7</v>
      </c>
      <c r="I4" s="15" t="s">
        <v>281</v>
      </c>
      <c r="J4" s="15" t="s">
        <v>276</v>
      </c>
      <c r="K4" s="15" t="s">
        <v>33</v>
      </c>
      <c r="L4" s="15" t="s">
        <v>3</v>
      </c>
      <c r="M4" s="15" t="s">
        <v>3</v>
      </c>
      <c r="N4" s="14">
        <v>0</v>
      </c>
      <c r="O4" s="14">
        <v>0</v>
      </c>
      <c r="P4" s="14">
        <v>3</v>
      </c>
      <c r="Q4" s="14">
        <v>0</v>
      </c>
      <c r="R4" s="14">
        <v>0</v>
      </c>
      <c r="S4" s="14">
        <v>7.2</v>
      </c>
      <c r="T4" s="14">
        <v>1.5</v>
      </c>
    </row>
    <row r="5" spans="1:20" ht="15.75" x14ac:dyDescent="0.25">
      <c r="A5" s="15" t="s">
        <v>67</v>
      </c>
      <c r="B5" s="15" t="s">
        <v>66</v>
      </c>
      <c r="C5" s="15" t="s">
        <v>16</v>
      </c>
      <c r="D5" s="14">
        <v>434062</v>
      </c>
      <c r="E5" s="16">
        <v>44999.411783194446</v>
      </c>
      <c r="F5" s="19">
        <f t="shared" si="0"/>
        <v>4</v>
      </c>
      <c r="G5" s="19"/>
      <c r="H5" s="14">
        <f t="shared" si="1"/>
        <v>4</v>
      </c>
      <c r="I5" s="15" t="s">
        <v>286</v>
      </c>
      <c r="J5" s="15" t="s">
        <v>276</v>
      </c>
      <c r="K5" s="15" t="s">
        <v>32</v>
      </c>
      <c r="L5" s="15" t="s">
        <v>3</v>
      </c>
      <c r="M5" s="15" t="s">
        <v>3</v>
      </c>
      <c r="N5" s="14">
        <v>0</v>
      </c>
      <c r="O5" s="14">
        <v>0</v>
      </c>
      <c r="P5" s="14">
        <v>3</v>
      </c>
      <c r="Q5" s="14">
        <v>0</v>
      </c>
      <c r="R5" s="14">
        <v>0</v>
      </c>
      <c r="S5" s="14">
        <v>1</v>
      </c>
      <c r="T5" s="14">
        <v>0</v>
      </c>
    </row>
    <row r="6" spans="1:20" ht="15.75" x14ac:dyDescent="0.25">
      <c r="A6" s="15" t="s">
        <v>67</v>
      </c>
      <c r="B6" s="15" t="s">
        <v>66</v>
      </c>
      <c r="C6" s="15" t="s">
        <v>290</v>
      </c>
      <c r="D6" s="14">
        <v>434491</v>
      </c>
      <c r="E6" s="16">
        <v>44999.72420488426</v>
      </c>
      <c r="F6" s="19">
        <f t="shared" si="0"/>
        <v>15</v>
      </c>
      <c r="G6" s="19"/>
      <c r="H6" s="14">
        <f t="shared" si="1"/>
        <v>15</v>
      </c>
      <c r="I6" s="15" t="s">
        <v>277</v>
      </c>
      <c r="J6" s="15" t="s">
        <v>276</v>
      </c>
      <c r="K6" s="15" t="s">
        <v>36</v>
      </c>
      <c r="L6" s="15" t="s">
        <v>3</v>
      </c>
      <c r="M6" s="15" t="s">
        <v>3</v>
      </c>
      <c r="N6" s="14">
        <v>0</v>
      </c>
      <c r="O6" s="14">
        <v>0</v>
      </c>
      <c r="P6" s="14">
        <v>3</v>
      </c>
      <c r="Q6" s="14">
        <v>0</v>
      </c>
      <c r="R6" s="14">
        <v>0</v>
      </c>
      <c r="S6" s="14">
        <v>12</v>
      </c>
      <c r="T6" s="14">
        <v>0</v>
      </c>
    </row>
    <row r="7" spans="1:20" ht="15.75" x14ac:dyDescent="0.25">
      <c r="A7" s="15" t="s">
        <v>67</v>
      </c>
      <c r="B7" s="15" t="s">
        <v>66</v>
      </c>
      <c r="C7" s="15" t="s">
        <v>290</v>
      </c>
      <c r="D7" s="14">
        <v>440795</v>
      </c>
      <c r="E7" s="16">
        <v>45002.763429212959</v>
      </c>
      <c r="F7" s="19">
        <f t="shared" si="0"/>
        <v>16.5</v>
      </c>
      <c r="G7" s="19"/>
      <c r="H7" s="14">
        <f t="shared" si="1"/>
        <v>16.5</v>
      </c>
      <c r="I7" s="15" t="s">
        <v>275</v>
      </c>
      <c r="J7" s="15" t="s">
        <v>276</v>
      </c>
      <c r="K7" s="15" t="s">
        <v>56</v>
      </c>
      <c r="L7" s="15" t="s">
        <v>3</v>
      </c>
      <c r="M7" s="15" t="s">
        <v>3</v>
      </c>
      <c r="N7" s="14">
        <v>0</v>
      </c>
      <c r="O7" s="14">
        <v>0</v>
      </c>
      <c r="P7" s="14">
        <v>3</v>
      </c>
      <c r="Q7" s="14">
        <v>0</v>
      </c>
      <c r="R7" s="14">
        <v>0</v>
      </c>
      <c r="S7" s="14">
        <v>12</v>
      </c>
      <c r="T7" s="14">
        <v>1.5</v>
      </c>
    </row>
    <row r="8" spans="1:20" ht="15.75" x14ac:dyDescent="0.25">
      <c r="A8" s="15" t="s">
        <v>67</v>
      </c>
      <c r="B8" s="15" t="s">
        <v>66</v>
      </c>
      <c r="C8" s="15" t="s">
        <v>290</v>
      </c>
      <c r="D8" s="14">
        <v>434335</v>
      </c>
      <c r="E8" s="16">
        <v>44999.59253657407</v>
      </c>
      <c r="F8" s="19">
        <f t="shared" si="0"/>
        <v>11.799999999999999</v>
      </c>
      <c r="G8" s="19"/>
      <c r="H8" s="14">
        <f t="shared" si="1"/>
        <v>11.799999999999999</v>
      </c>
      <c r="I8" s="15" t="s">
        <v>280</v>
      </c>
      <c r="J8" s="15" t="s">
        <v>276</v>
      </c>
      <c r="K8" s="15" t="s">
        <v>27</v>
      </c>
      <c r="L8" s="15" t="s">
        <v>3</v>
      </c>
      <c r="M8" s="15" t="s">
        <v>3</v>
      </c>
      <c r="N8" s="14">
        <v>0</v>
      </c>
      <c r="O8" s="14">
        <v>0</v>
      </c>
      <c r="P8" s="14">
        <v>3</v>
      </c>
      <c r="Q8" s="14">
        <v>0</v>
      </c>
      <c r="R8" s="14">
        <v>0</v>
      </c>
      <c r="S8" s="14">
        <v>8.1999999999999993</v>
      </c>
      <c r="T8" s="14">
        <v>0.6</v>
      </c>
    </row>
    <row r="9" spans="1:20" ht="15.75" x14ac:dyDescent="0.25">
      <c r="A9" s="15" t="s">
        <v>67</v>
      </c>
      <c r="B9" s="15" t="s">
        <v>66</v>
      </c>
      <c r="C9" s="15" t="s">
        <v>290</v>
      </c>
      <c r="D9" s="14">
        <v>436242</v>
      </c>
      <c r="E9" s="16">
        <v>45000.6171034375</v>
      </c>
      <c r="F9" s="19">
        <f t="shared" si="0"/>
        <v>14.1</v>
      </c>
      <c r="G9" s="19"/>
      <c r="H9" s="14">
        <f t="shared" si="1"/>
        <v>14.1</v>
      </c>
      <c r="I9" s="15" t="s">
        <v>278</v>
      </c>
      <c r="J9" s="15" t="s">
        <v>276</v>
      </c>
      <c r="K9" s="15" t="s">
        <v>51</v>
      </c>
      <c r="L9" s="15" t="s">
        <v>3</v>
      </c>
      <c r="M9" s="15" t="s">
        <v>3</v>
      </c>
      <c r="N9" s="14">
        <v>0</v>
      </c>
      <c r="O9" s="14">
        <v>0</v>
      </c>
      <c r="P9" s="14">
        <v>3</v>
      </c>
      <c r="Q9" s="14">
        <v>0</v>
      </c>
      <c r="R9" s="14">
        <v>3</v>
      </c>
      <c r="S9" s="14">
        <v>7.2</v>
      </c>
      <c r="T9" s="14">
        <v>0.9</v>
      </c>
    </row>
    <row r="10" spans="1:20" ht="15.75" x14ac:dyDescent="0.25">
      <c r="A10" s="15" t="s">
        <v>67</v>
      </c>
      <c r="B10" s="15" t="s">
        <v>66</v>
      </c>
      <c r="C10" s="15" t="s">
        <v>290</v>
      </c>
      <c r="D10" s="14">
        <v>444078</v>
      </c>
      <c r="E10" s="16">
        <v>45005.605263368052</v>
      </c>
      <c r="F10" s="19">
        <f t="shared" si="0"/>
        <v>10.5</v>
      </c>
      <c r="G10" s="19"/>
      <c r="H10" s="14">
        <f t="shared" si="1"/>
        <v>10.5</v>
      </c>
      <c r="I10" s="15" t="s">
        <v>60</v>
      </c>
      <c r="J10" s="15" t="s">
        <v>276</v>
      </c>
      <c r="K10" s="15" t="s">
        <v>4</v>
      </c>
      <c r="L10" s="15" t="s">
        <v>3</v>
      </c>
      <c r="M10" s="15" t="s">
        <v>3</v>
      </c>
      <c r="N10" s="14">
        <v>0</v>
      </c>
      <c r="O10" s="14">
        <v>0</v>
      </c>
      <c r="P10" s="14">
        <v>3</v>
      </c>
      <c r="Q10" s="14">
        <v>0</v>
      </c>
      <c r="R10" s="14">
        <v>0</v>
      </c>
      <c r="S10" s="14">
        <v>7.2</v>
      </c>
      <c r="T10" s="14">
        <v>0.3</v>
      </c>
    </row>
    <row r="11" spans="1:20" ht="15.75" x14ac:dyDescent="0.25">
      <c r="A11" s="15" t="s">
        <v>67</v>
      </c>
      <c r="B11" s="15" t="s">
        <v>66</v>
      </c>
      <c r="C11" s="15" t="s">
        <v>290</v>
      </c>
      <c r="D11" s="14">
        <v>438492</v>
      </c>
      <c r="E11" s="16">
        <v>45001.650856574073</v>
      </c>
      <c r="F11" s="19">
        <f t="shared" si="0"/>
        <v>9.4</v>
      </c>
      <c r="G11" s="19"/>
      <c r="H11" s="14">
        <f t="shared" si="1"/>
        <v>9.4</v>
      </c>
      <c r="I11" s="15" t="s">
        <v>282</v>
      </c>
      <c r="J11" s="15" t="s">
        <v>276</v>
      </c>
      <c r="K11" s="15" t="s">
        <v>4</v>
      </c>
      <c r="L11" s="15" t="s">
        <v>3</v>
      </c>
      <c r="M11" s="15" t="s">
        <v>3</v>
      </c>
      <c r="N11" s="14">
        <v>0</v>
      </c>
      <c r="O11" s="14">
        <v>0</v>
      </c>
      <c r="P11" s="14">
        <v>3</v>
      </c>
      <c r="Q11" s="14">
        <v>0</v>
      </c>
      <c r="R11" s="14">
        <v>0</v>
      </c>
      <c r="S11" s="14">
        <v>6.4</v>
      </c>
      <c r="T11" s="14">
        <v>0</v>
      </c>
    </row>
    <row r="12" spans="1:20" ht="15.75" x14ac:dyDescent="0.25">
      <c r="A12" s="15" t="s">
        <v>67</v>
      </c>
      <c r="B12" s="15" t="s">
        <v>66</v>
      </c>
      <c r="C12" s="15" t="s">
        <v>290</v>
      </c>
      <c r="D12" s="14">
        <v>433567</v>
      </c>
      <c r="E12" s="16">
        <v>44998.490745532406</v>
      </c>
      <c r="F12" s="19">
        <f t="shared" si="0"/>
        <v>4.8</v>
      </c>
      <c r="G12" s="19"/>
      <c r="H12" s="14">
        <f t="shared" si="1"/>
        <v>4.8</v>
      </c>
      <c r="I12" s="15" t="s">
        <v>61</v>
      </c>
      <c r="J12" s="15" t="s">
        <v>276</v>
      </c>
      <c r="K12" s="15" t="s">
        <v>45</v>
      </c>
      <c r="L12" s="15" t="s">
        <v>3</v>
      </c>
      <c r="M12" s="15" t="s">
        <v>3</v>
      </c>
      <c r="N12" s="14">
        <v>0</v>
      </c>
      <c r="O12" s="14">
        <v>0</v>
      </c>
      <c r="P12" s="14">
        <v>3</v>
      </c>
      <c r="Q12" s="14">
        <v>0</v>
      </c>
      <c r="R12" s="14">
        <v>0</v>
      </c>
      <c r="S12" s="14">
        <v>1.8</v>
      </c>
      <c r="T12" s="14">
        <v>0</v>
      </c>
    </row>
    <row r="13" spans="1:20" ht="15.75" x14ac:dyDescent="0.25">
      <c r="A13" s="15" t="s">
        <v>67</v>
      </c>
      <c r="B13" s="15" t="s">
        <v>66</v>
      </c>
      <c r="C13" s="15" t="s">
        <v>290</v>
      </c>
      <c r="D13" s="14">
        <v>438330</v>
      </c>
      <c r="E13" s="16">
        <v>45001.602272604163</v>
      </c>
      <c r="F13" s="19">
        <f t="shared" si="0"/>
        <v>4.2</v>
      </c>
      <c r="G13" s="19"/>
      <c r="H13" s="14">
        <f t="shared" si="1"/>
        <v>4.2</v>
      </c>
      <c r="I13" s="15" t="s">
        <v>285</v>
      </c>
      <c r="J13" s="15" t="s">
        <v>276</v>
      </c>
      <c r="K13" s="15" t="s">
        <v>7</v>
      </c>
      <c r="L13" s="15" t="s">
        <v>3</v>
      </c>
      <c r="M13" s="15" t="s">
        <v>3</v>
      </c>
      <c r="N13" s="14">
        <v>0</v>
      </c>
      <c r="O13" s="14">
        <v>0</v>
      </c>
      <c r="P13" s="14">
        <v>3</v>
      </c>
      <c r="Q13" s="14">
        <v>0</v>
      </c>
      <c r="R13" s="14">
        <v>0</v>
      </c>
      <c r="S13" s="14">
        <v>1.2</v>
      </c>
      <c r="T13" s="14">
        <v>0</v>
      </c>
    </row>
    <row r="14" spans="1:20" ht="15.75" x14ac:dyDescent="0.25">
      <c r="A14" s="15" t="s">
        <v>67</v>
      </c>
      <c r="B14" s="15" t="s">
        <v>66</v>
      </c>
      <c r="C14" s="15" t="s">
        <v>290</v>
      </c>
      <c r="D14" s="14">
        <v>444517</v>
      </c>
      <c r="E14" s="16">
        <v>45005.914965648146</v>
      </c>
      <c r="F14" s="19">
        <f t="shared" si="0"/>
        <v>4.8</v>
      </c>
      <c r="G14" s="19"/>
      <c r="H14" s="14">
        <f t="shared" si="1"/>
        <v>4.8</v>
      </c>
      <c r="I14" s="15" t="s">
        <v>284</v>
      </c>
      <c r="J14" s="15" t="s">
        <v>276</v>
      </c>
      <c r="K14" s="15" t="s">
        <v>4</v>
      </c>
      <c r="L14" s="15" t="s">
        <v>3</v>
      </c>
      <c r="M14" s="15" t="s">
        <v>3</v>
      </c>
      <c r="N14" s="14">
        <v>0</v>
      </c>
      <c r="O14" s="14">
        <v>0</v>
      </c>
      <c r="P14" s="14">
        <v>3</v>
      </c>
      <c r="Q14" s="14">
        <v>0</v>
      </c>
      <c r="R14" s="14">
        <v>0</v>
      </c>
      <c r="S14" s="14">
        <v>0.8</v>
      </c>
      <c r="T14" s="14">
        <v>1</v>
      </c>
    </row>
    <row r="15" spans="1:20" ht="15.75" x14ac:dyDescent="0.25">
      <c r="A15" s="15" t="s">
        <v>67</v>
      </c>
      <c r="B15" s="15" t="s">
        <v>66</v>
      </c>
      <c r="C15" s="15" t="s">
        <v>290</v>
      </c>
      <c r="D15" s="14">
        <v>435113</v>
      </c>
      <c r="E15" s="16">
        <v>45000.374795358795</v>
      </c>
      <c r="F15" s="19">
        <f t="shared" si="0"/>
        <v>3.6</v>
      </c>
      <c r="G15" s="19"/>
      <c r="H15" s="14">
        <f t="shared" si="1"/>
        <v>3.6</v>
      </c>
      <c r="I15" s="15" t="s">
        <v>287</v>
      </c>
      <c r="J15" s="15" t="s">
        <v>276</v>
      </c>
      <c r="K15" s="15" t="s">
        <v>37</v>
      </c>
      <c r="L15" s="15" t="s">
        <v>3</v>
      </c>
      <c r="M15" s="15" t="s">
        <v>3</v>
      </c>
      <c r="N15" s="14">
        <v>0</v>
      </c>
      <c r="O15" s="14">
        <v>0</v>
      </c>
      <c r="P15" s="14">
        <v>3</v>
      </c>
      <c r="Q15" s="14">
        <v>0</v>
      </c>
      <c r="R15" s="14">
        <v>0</v>
      </c>
      <c r="S15" s="14">
        <v>0.6</v>
      </c>
      <c r="T15" s="14">
        <v>0</v>
      </c>
    </row>
    <row r="16" spans="1:20" ht="15.75" x14ac:dyDescent="0.25">
      <c r="A16" s="15" t="s">
        <v>67</v>
      </c>
      <c r="B16" s="15" t="s">
        <v>66</v>
      </c>
      <c r="C16" s="15" t="s">
        <v>290</v>
      </c>
      <c r="D16" s="14">
        <v>436079</v>
      </c>
      <c r="E16" s="16">
        <v>45000.579279155092</v>
      </c>
      <c r="F16" s="19">
        <f t="shared" si="0"/>
        <v>3.6</v>
      </c>
      <c r="G16" s="19"/>
      <c r="H16" s="14">
        <f t="shared" si="1"/>
        <v>3.6</v>
      </c>
      <c r="I16" s="15" t="s">
        <v>288</v>
      </c>
      <c r="J16" s="15" t="s">
        <v>276</v>
      </c>
      <c r="K16" s="15" t="s">
        <v>44</v>
      </c>
      <c r="L16" s="15" t="s">
        <v>3</v>
      </c>
      <c r="M16" s="15" t="s">
        <v>3</v>
      </c>
      <c r="N16" s="14">
        <v>0</v>
      </c>
      <c r="O16" s="14">
        <v>0</v>
      </c>
      <c r="P16" s="14">
        <v>3</v>
      </c>
      <c r="Q16" s="14">
        <v>0</v>
      </c>
      <c r="R16" s="14">
        <v>0</v>
      </c>
      <c r="S16" s="14">
        <v>0.6</v>
      </c>
      <c r="T16" s="14">
        <v>0</v>
      </c>
    </row>
  </sheetData>
  <sortState xmlns:xlrd2="http://schemas.microsoft.com/office/spreadsheetml/2017/richdata2" ref="A2:T23">
    <sortCondition ref="C2:C23" customList="APROVADO,CLASSIFICADO,REPROVADO,DESCLASSIFICADO,CANCELADO,AUSENTE"/>
    <sortCondition descending="1" ref="N2:N23"/>
    <sortCondition descending="1" ref="S2:S23"/>
    <sortCondition descending="1" ref="R2:R23"/>
    <sortCondition ref="E2:E23"/>
  </sortState>
  <pageMargins left="0.25" right="0.25" top="0.75" bottom="0.75" header="0.3" footer="0.3"/>
  <pageSetup paperSize="9" scale="26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RESUMO</vt:lpstr>
      <vt:lpstr>APOIADOR TEC. DE A. À SAÚDE</vt:lpstr>
      <vt:lpstr>ENFERMEIRO</vt:lpstr>
      <vt:lpstr>ENGENHEIRO CIVIL-SANITARISTA</vt:lpstr>
      <vt:lpstr>GEÓLOGO</vt:lpstr>
      <vt:lpstr>TÉC. DE SAN. EDI. QUIM. ELETRO.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Edutec</dc:creator>
  <cp:lastModifiedBy>Edutec</cp:lastModifiedBy>
  <cp:lastPrinted>2022-11-28T18:33:57Z</cp:lastPrinted>
  <dcterms:created xsi:type="dcterms:W3CDTF">2021-06-14T12:29:02Z</dcterms:created>
  <dcterms:modified xsi:type="dcterms:W3CDTF">2023-04-26T15:47:01Z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19.2.7.0</vt:lpwstr>
  </property>
</Properties>
</file>