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COORD-HMTJ\oss hmtj\1 - RH\03 - EDITAIS\Fdital 02-2023\"/>
    </mc:Choice>
  </mc:AlternateContent>
  <xr:revisionPtr revIDLastSave="0" documentId="13_ncr:1_{22A6E581-5564-434E-BBA1-E040996A7AD0}" xr6:coauthVersionLast="47" xr6:coauthVersionMax="47" xr10:uidLastSave="{00000000-0000-0000-0000-000000000000}"/>
  <bookViews>
    <workbookView xWindow="-120" yWindow="-120" windowWidth="20730" windowHeight="11160" tabRatio="665" xr2:uid="{00000000-000D-0000-FFFF-FFFF00000000}"/>
  </bookViews>
  <sheets>
    <sheet name="RESUMO" sheetId="3" r:id="rId1"/>
    <sheet name="CANDIDATOS" sheetId="6" r:id="rId2"/>
  </sheets>
  <definedNames>
    <definedName name="_xlnm._FilterDatabase" localSheetId="1" hidden="1">CANDIDATOS!$A$1:$S$11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6" l="1"/>
  <c r="G3" i="6"/>
  <c r="G2" i="6"/>
  <c r="H4" i="6"/>
  <c r="H5" i="6"/>
  <c r="F5" i="6" s="1"/>
  <c r="F7" i="3"/>
  <c r="E7" i="3"/>
  <c r="D7" i="3"/>
  <c r="C7" i="3"/>
  <c r="B7" i="3"/>
  <c r="F6" i="3"/>
  <c r="E6" i="3"/>
  <c r="D6" i="3"/>
  <c r="D8" i="3" s="1"/>
  <c r="C6" i="3"/>
  <c r="B6" i="3"/>
  <c r="H2" i="6"/>
  <c r="H3" i="6"/>
  <c r="F4" i="6" l="1"/>
  <c r="E8" i="3"/>
  <c r="F8" i="3"/>
  <c r="F3" i="6"/>
  <c r="F2" i="6"/>
  <c r="C8" i="3"/>
  <c r="B8" i="3"/>
</calcChain>
</file>

<file path=xl/sharedStrings.xml><?xml version="1.0" encoding="utf-8"?>
<sst xmlns="http://schemas.openxmlformats.org/spreadsheetml/2006/main" count="64" uniqueCount="42">
  <si>
    <t>FILIAL</t>
  </si>
  <si>
    <t>IDADE</t>
  </si>
  <si>
    <t>SIM</t>
  </si>
  <si>
    <t>NÃO</t>
  </si>
  <si>
    <t>EDITAL</t>
  </si>
  <si>
    <t>CLASSIFICAÇÃO</t>
  </si>
  <si>
    <t>INSCRIÇÃO</t>
  </si>
  <si>
    <t>DATA E HORA DA INSCRIÇÃO</t>
  </si>
  <si>
    <t>NOME</t>
  </si>
  <si>
    <t>FUNÇÃO PRETENDIDA</t>
  </si>
  <si>
    <t>INDÍGENA</t>
  </si>
  <si>
    <t>PORTADOR DE DEFICIÊNCIA</t>
  </si>
  <si>
    <t>DESCLASSIFICADO</t>
  </si>
  <si>
    <t>ORGANIZAÇÃO SOCIAL DE SAÚDE HOSPITAL E MATERNIDADE THEREZINHA DE JESUS</t>
  </si>
  <si>
    <t>VAGA PRETENDIDA</t>
  </si>
  <si>
    <t>TOTAL</t>
  </si>
  <si>
    <t>TÉCNICO DE ENFERMAGEM</t>
  </si>
  <si>
    <t>PONTUAÇÃO POR CURSOS DE APERFEIÇOAMENTO NA FUNÇÃO INSCRITA</t>
  </si>
  <si>
    <t>PONTUAÇÃO PARA OS CARGOS DE ENSINO MÉDIO / CURSO TÉCNICO</t>
  </si>
  <si>
    <t>PONTUAÇÃO DOCUMENTAL</t>
  </si>
  <si>
    <t>CANDIDATO</t>
  </si>
  <si>
    <t>DSEI RIO TAPAJÓS</t>
  </si>
  <si>
    <t>PONTUAÇÃO POR TEMPO DE ESTÁGIO NA ÁREA DE FORMAÇÃO</t>
  </si>
  <si>
    <t>DATA DE FORMAÇÃO DA ÁREA DE INTERESSE</t>
  </si>
  <si>
    <t>CLASSIFICADO</t>
  </si>
  <si>
    <t>1.7. Todas as etapas do processo seletivo possuem caráter eliminatório e classificatório, compreendendo análise curricular, prova de títulos, prova objetiva obrigatória com conteúdo técnico referente ao cargo a ser ocupado com nota mínima de 7.0 (sete) além de entrevista para avaliação do perfil profissional efetuada pela Comissão Examinadora.</t>
  </si>
  <si>
    <t>COMISSÃO EXAMINADORA - DSEI RIO TAPAJÓS</t>
  </si>
  <si>
    <t>ENFERMEIRO</t>
  </si>
  <si>
    <r>
      <t xml:space="preserve">1.2. O processo seletivo deste edital terá como objetivo a seleção de profissionais da área de saúde, </t>
    </r>
    <r>
      <rPr>
        <b/>
        <u/>
        <sz val="11"/>
        <color theme="1"/>
        <rFont val="Calibri"/>
        <family val="2"/>
        <scheme val="minor"/>
      </rPr>
      <t>exclusivamente para Enfermeiros e Técnicos de Enfermagem, limitado para indígenas, que sejam recém formados</t>
    </r>
    <r>
      <rPr>
        <sz val="11"/>
        <color theme="1"/>
        <rFont val="Calibri"/>
        <family val="2"/>
        <scheme val="minor"/>
      </rPr>
      <t>, para contratação imediata, bem como a formação de cadastro de reserva. Os contratos dos colaboradores serão por prazo determinado, em consonância com o Art. 443 da Consolidação das Leis Trabalhistas, bem como em conformidade com os critérios constantes no Termo de Referência, respeitando o princípio da impessoalidade.</t>
    </r>
  </si>
  <si>
    <t>ENFERMAGEM</t>
  </si>
  <si>
    <t>NAYANE CRISTINA SAW MUNDURUKU</t>
  </si>
  <si>
    <t>ISMAEL CARLOS PAIGO MUNDURUKU</t>
  </si>
  <si>
    <t>ELIAS DOS SANTOS SILVA MUNDURUKU</t>
  </si>
  <si>
    <t>MARCILENE LIMA SANTOS</t>
  </si>
  <si>
    <t>02/2023</t>
  </si>
  <si>
    <t>TECNICO EM ENFERMAGEM</t>
  </si>
  <si>
    <t>MORA EM ALDEIA PERTENCENTE AO DSEI RIO TAPAJÓS</t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</si>
  <si>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>Edital 02/2023 DSEI Rio Tapajós</t>
    </r>
  </si>
  <si>
    <t>PONTUAÇÃO TOTAL</t>
  </si>
  <si>
    <t>REPROVADO</t>
  </si>
  <si>
    <t>AUSENTE</t>
  </si>
  <si>
    <t xml:space="preserve">PONTUAÇÃO DA PROVA.       PESO 2.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</si>
</sst>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hh:mm:ss"/>
    <numFmt numFmtId="165" formatCode="dd/mm/yy;@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Tahoma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3" xfId="0" applyFont="1" applyBorder="1"/>
    <xf numFmtId="0" fontId="0" fillId="0" borderId="0" xfId="0" applyAlignment="1">
      <alignment wrapText="1"/>
    </xf>
    <xf numFmtId="49" fontId="7" fillId="2" borderId="1" xfId="0" applyNumberFormat="1" applyFont="1" applyFill="1" applyBorder="1" applyAlignment="1">
      <alignment horizontal="center" vertical="center" wrapText="1" readingOrder="1"/>
    </xf>
    <xf numFmtId="49" fontId="8" fillId="3" borderId="1" xfId="0" applyNumberFormat="1" applyFont="1" applyFill="1" applyBorder="1" applyAlignment="1">
      <alignment horizontal="left" vertical="center" readingOrder="1"/>
    </xf>
    <xf numFmtId="49" fontId="8" fillId="3" borderId="1" xfId="0" applyNumberFormat="1" applyFont="1" applyFill="1" applyBorder="1" applyAlignment="1">
      <alignment horizontal="center" vertical="center" readingOrder="1"/>
    </xf>
    <xf numFmtId="0" fontId="8" fillId="3" borderId="1" xfId="0" applyFont="1" applyFill="1" applyBorder="1" applyAlignment="1">
      <alignment horizontal="center" vertical="center" readingOrder="1"/>
    </xf>
    <xf numFmtId="164" fontId="8" fillId="3" borderId="1" xfId="0" applyNumberFormat="1" applyFont="1" applyFill="1" applyBorder="1" applyAlignment="1">
      <alignment horizontal="center" vertical="center" readingOrder="1"/>
    </xf>
    <xf numFmtId="165" fontId="8" fillId="3" borderId="1" xfId="0" applyNumberFormat="1" applyFont="1" applyFill="1" applyBorder="1" applyAlignment="1">
      <alignment horizontal="center" vertical="center" readingOrder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6" fontId="7" fillId="2" borderId="1" xfId="0" applyNumberFormat="1" applyFont="1" applyFill="1" applyBorder="1" applyAlignment="1">
      <alignment horizontal="center" vertical="center" wrapText="1" readingOrder="1"/>
    </xf>
    <xf numFmtId="166" fontId="8" fillId="3" borderId="1" xfId="0" applyNumberFormat="1" applyFont="1" applyFill="1" applyBorder="1" applyAlignment="1">
      <alignment horizontal="center" vertical="center" readingOrder="1"/>
    </xf>
    <xf numFmtId="16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635000</xdr:colOff>
      <xdr:row>0</xdr:row>
      <xdr:rowOff>50800</xdr:rowOff>
    </xdr:from>
    <xdr:to>
      <xdr:col>5</xdr:col>
      <xdr:colOff>609600</xdr:colOff>
      <xdr:row>3</xdr:row>
      <xdr:rowOff>76200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4BCA5D9-3985-1176-E46A-5F33EA7F6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8300" y="50800"/>
          <a:ext cx="1244600" cy="124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showGridLines="0" tabSelected="1" zoomScaleNormal="100" workbookViewId="0">
      <selection activeCell="A13" sqref="A13"/>
    </sheetView>
  </sheetViews>
  <sheetFormatPr defaultColWidth="29.85546875" defaultRowHeight="15" x14ac:dyDescent="0.25"/>
  <cols>
    <col min="2" max="6" width="16.7109375" customWidth="1"/>
  </cols>
  <sheetData>
    <row r="1" spans="1:6" ht="32.1" customHeight="1" x14ac:dyDescent="0.25">
      <c r="A1" s="30" t="s">
        <v>13</v>
      </c>
      <c r="B1" s="31"/>
      <c r="C1" s="31"/>
      <c r="D1" s="32"/>
      <c r="E1" s="26"/>
      <c r="F1" s="26"/>
    </row>
    <row r="2" spans="1:6" ht="32.1" customHeight="1" x14ac:dyDescent="0.25">
      <c r="A2" s="25" t="s">
        <v>26</v>
      </c>
      <c r="B2" s="25"/>
      <c r="C2" s="25"/>
      <c r="D2" s="25"/>
      <c r="E2" s="26"/>
      <c r="F2" s="26"/>
    </row>
    <row r="3" spans="1:6" ht="32.1" customHeight="1" x14ac:dyDescent="0.25">
      <c r="A3" s="27" t="s">
        <v>37</v>
      </c>
      <c r="B3" s="28"/>
      <c r="C3" s="28"/>
      <c r="D3" s="29"/>
      <c r="E3" s="26"/>
      <c r="F3" s="26"/>
    </row>
    <row r="4" spans="1:6" ht="15.75" x14ac:dyDescent="0.25">
      <c r="A4" s="1"/>
      <c r="B4" s="2"/>
      <c r="C4" s="2"/>
      <c r="D4" s="2"/>
      <c r="E4" s="2"/>
      <c r="F4" s="2"/>
    </row>
    <row r="5" spans="1:6" ht="15.75" x14ac:dyDescent="0.25">
      <c r="A5" s="3" t="s">
        <v>14</v>
      </c>
      <c r="B5" s="3" t="s">
        <v>20</v>
      </c>
      <c r="C5" s="18" t="s">
        <v>24</v>
      </c>
      <c r="D5" s="3" t="s">
        <v>12</v>
      </c>
      <c r="E5" s="3" t="s">
        <v>39</v>
      </c>
      <c r="F5" s="20" t="s">
        <v>40</v>
      </c>
    </row>
    <row r="6" spans="1:6" ht="15.75" x14ac:dyDescent="0.25">
      <c r="A6" s="4" t="s">
        <v>29</v>
      </c>
      <c r="B6" s="4">
        <f>COUNTA(CANDIDATOS!$C$2:$C$3)</f>
        <v>2</v>
      </c>
      <c r="C6" s="19">
        <f>COUNTIF(CANDIDATOS!$C$2:$C$3,"CLASSIFICADO")</f>
        <v>2</v>
      </c>
      <c r="D6" s="19">
        <f>COUNTIF(CANDIDATOS!$C$2:$C$3,"DESCLASSIFICADO")</f>
        <v>0</v>
      </c>
      <c r="E6" s="19">
        <f>COUNTIF(CANDIDATOS!$C$2:$C$3,"REPROVADO")</f>
        <v>0</v>
      </c>
      <c r="F6" s="4">
        <f>COUNTIF(CANDIDATOS!$C$2:$C$3,"AUSENTE")</f>
        <v>0</v>
      </c>
    </row>
    <row r="7" spans="1:6" ht="15.75" x14ac:dyDescent="0.25">
      <c r="A7" s="4" t="s">
        <v>16</v>
      </c>
      <c r="B7" s="4">
        <f>COUNTA(CANDIDATOS!$C$4:$C$76)</f>
        <v>2</v>
      </c>
      <c r="C7" s="19">
        <f>COUNTIF(CANDIDATOS!$C$4:$C$76,"CLASSIFICADO")</f>
        <v>1</v>
      </c>
      <c r="D7" s="19">
        <f>COUNTIF(CANDIDATOS!$C$4:$C$76,"DESCLASSIFICADO")</f>
        <v>1</v>
      </c>
      <c r="E7" s="19">
        <f>COUNTIF(CANDIDATOS!$C$4:$C$76,"REPROVADO")</f>
        <v>0</v>
      </c>
      <c r="F7" s="4">
        <f>COUNTIF(CANDIDATOS!$C$4:$C$76,"AUSENTE")</f>
        <v>0</v>
      </c>
    </row>
    <row r="8" spans="1:6" ht="15.75" x14ac:dyDescent="0.25">
      <c r="A8" s="3" t="s">
        <v>15</v>
      </c>
      <c r="B8" s="3">
        <f>SUM(B6:B7)</f>
        <v>4</v>
      </c>
      <c r="C8" s="3">
        <f t="shared" ref="C8:F8" si="0">SUM(C6:C7)</f>
        <v>3</v>
      </c>
      <c r="D8" s="3">
        <f t="shared" si="0"/>
        <v>1</v>
      </c>
      <c r="E8" s="3">
        <f t="shared" si="0"/>
        <v>0</v>
      </c>
      <c r="F8" s="3">
        <f t="shared" si="0"/>
        <v>0</v>
      </c>
    </row>
    <row r="10" spans="1:6" ht="61.5" customHeight="1" x14ac:dyDescent="0.25">
      <c r="A10" s="24" t="s">
        <v>28</v>
      </c>
      <c r="B10" s="24"/>
      <c r="C10" s="24"/>
      <c r="D10" s="24"/>
      <c r="E10" s="24"/>
      <c r="F10" s="24"/>
    </row>
    <row r="11" spans="1:6" s="6" customFormat="1" ht="44.25" customHeight="1" x14ac:dyDescent="0.25">
      <c r="A11" s="24" t="s">
        <v>25</v>
      </c>
      <c r="B11" s="24"/>
      <c r="C11" s="24"/>
      <c r="D11" s="24"/>
      <c r="E11" s="24"/>
      <c r="F11" s="24"/>
    </row>
    <row r="12" spans="1:6" x14ac:dyDescent="0.25">
      <c r="A12" s="5"/>
      <c r="B12" s="5"/>
      <c r="C12" s="5"/>
      <c r="D12" s="5"/>
      <c r="E12" s="5"/>
      <c r="F12" s="5"/>
    </row>
  </sheetData>
  <mergeCells count="6">
    <mergeCell ref="A11:F11"/>
    <mergeCell ref="A10:F10"/>
    <mergeCell ref="A2:D2"/>
    <mergeCell ref="E1:F3"/>
    <mergeCell ref="A3:D3"/>
    <mergeCell ref="A1:D1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1"/>
  <sheetViews>
    <sheetView showGridLines="0" zoomScale="110" zoomScaleNormal="110" workbookViewId="0">
      <selection activeCell="C17" sqref="C17"/>
    </sheetView>
  </sheetViews>
  <sheetFormatPr defaultColWidth="20.7109375" defaultRowHeight="15" x14ac:dyDescent="0.25"/>
  <cols>
    <col min="1" max="1" width="9.7109375" style="14" bestFit="1" customWidth="1"/>
    <col min="2" max="2" width="16.85546875" style="14" customWidth="1"/>
    <col min="3" max="3" width="14.42578125" style="14" bestFit="1" customWidth="1"/>
    <col min="4" max="4" width="12" style="14" bestFit="1" customWidth="1"/>
    <col min="5" max="5" width="22" style="14" bestFit="1" customWidth="1"/>
    <col min="6" max="6" width="10.42578125" style="23" customWidth="1"/>
    <col min="7" max="7" width="11.85546875" style="23" customWidth="1"/>
    <col min="8" max="8" width="13.7109375" style="23" bestFit="1" customWidth="1"/>
    <col min="9" max="9" width="30" style="15" customWidth="1"/>
    <col min="10" max="10" width="20.7109375" style="16" customWidth="1"/>
    <col min="11" max="11" width="9.28515625" style="17" bestFit="1" customWidth="1"/>
    <col min="12" max="12" width="9.28515625" style="14" bestFit="1" customWidth="1"/>
    <col min="13" max="13" width="11.42578125" style="14" bestFit="1" customWidth="1"/>
    <col min="14" max="14" width="21.28515625" style="14" bestFit="1" customWidth="1"/>
    <col min="15" max="15" width="24.7109375" style="14" bestFit="1" customWidth="1"/>
    <col min="16" max="16" width="31.28515625" style="14" bestFit="1" customWidth="1"/>
    <col min="17" max="17" width="34.7109375" style="14" bestFit="1" customWidth="1"/>
    <col min="18" max="18" width="34.85546875" style="14" bestFit="1" customWidth="1"/>
    <col min="19" max="19" width="33.140625" style="14" bestFit="1" customWidth="1"/>
    <col min="20" max="16384" width="20.7109375" style="14"/>
  </cols>
  <sheetData>
    <row r="1" spans="1:18" s="13" customFormat="1" ht="33.75" x14ac:dyDescent="0.25">
      <c r="A1" s="7" t="s">
        <v>4</v>
      </c>
      <c r="B1" s="7" t="s">
        <v>0</v>
      </c>
      <c r="C1" s="7" t="s">
        <v>5</v>
      </c>
      <c r="D1" s="7" t="s">
        <v>6</v>
      </c>
      <c r="E1" s="7" t="s">
        <v>7</v>
      </c>
      <c r="F1" s="21" t="s">
        <v>38</v>
      </c>
      <c r="G1" s="21" t="s">
        <v>41</v>
      </c>
      <c r="H1" s="21" t="s">
        <v>19</v>
      </c>
      <c r="I1" s="7" t="s">
        <v>8</v>
      </c>
      <c r="J1" s="7" t="s">
        <v>9</v>
      </c>
      <c r="K1" s="7" t="s">
        <v>1</v>
      </c>
      <c r="L1" s="7" t="s">
        <v>10</v>
      </c>
      <c r="M1" s="7" t="s">
        <v>11</v>
      </c>
      <c r="N1" s="7" t="s">
        <v>36</v>
      </c>
      <c r="O1" s="7" t="s">
        <v>23</v>
      </c>
      <c r="P1" s="7" t="s">
        <v>18</v>
      </c>
      <c r="Q1" s="7" t="s">
        <v>17</v>
      </c>
      <c r="R1" s="7" t="s">
        <v>22</v>
      </c>
    </row>
    <row r="2" spans="1:18" x14ac:dyDescent="0.25">
      <c r="A2" s="9" t="s">
        <v>34</v>
      </c>
      <c r="B2" s="9" t="s">
        <v>21</v>
      </c>
      <c r="C2" s="9" t="s">
        <v>24</v>
      </c>
      <c r="D2" s="10">
        <v>487583</v>
      </c>
      <c r="E2" s="11">
        <v>45099.006701388891</v>
      </c>
      <c r="F2" s="22">
        <f>G2+H2</f>
        <v>21.6</v>
      </c>
      <c r="G2" s="22">
        <f>2*9</f>
        <v>18</v>
      </c>
      <c r="H2" s="22">
        <f>P2+R2+Q2</f>
        <v>3.6</v>
      </c>
      <c r="I2" s="8" t="s">
        <v>32</v>
      </c>
      <c r="J2" s="8" t="s">
        <v>27</v>
      </c>
      <c r="K2" s="9">
        <v>28</v>
      </c>
      <c r="L2" s="9" t="s">
        <v>2</v>
      </c>
      <c r="M2" s="9" t="s">
        <v>3</v>
      </c>
      <c r="N2" s="9" t="s">
        <v>2</v>
      </c>
      <c r="O2" s="12">
        <v>44742</v>
      </c>
      <c r="P2" s="10">
        <v>3</v>
      </c>
      <c r="Q2" s="10">
        <v>0.6</v>
      </c>
      <c r="R2" s="10">
        <v>0</v>
      </c>
    </row>
    <row r="3" spans="1:18" x14ac:dyDescent="0.25">
      <c r="A3" s="9" t="s">
        <v>34</v>
      </c>
      <c r="B3" s="9" t="s">
        <v>21</v>
      </c>
      <c r="C3" s="9" t="s">
        <v>24</v>
      </c>
      <c r="D3" s="10">
        <v>487962</v>
      </c>
      <c r="E3" s="11">
        <v>45099.754189814812</v>
      </c>
      <c r="F3" s="22">
        <f>G3+H3</f>
        <v>21.2</v>
      </c>
      <c r="G3" s="22">
        <f>2*9</f>
        <v>18</v>
      </c>
      <c r="H3" s="22">
        <f>P3+R3+Q3</f>
        <v>3.2</v>
      </c>
      <c r="I3" s="8" t="s">
        <v>33</v>
      </c>
      <c r="J3" s="8" t="s">
        <v>27</v>
      </c>
      <c r="K3" s="9">
        <v>28</v>
      </c>
      <c r="L3" s="9" t="s">
        <v>2</v>
      </c>
      <c r="M3" s="9" t="s">
        <v>3</v>
      </c>
      <c r="N3" s="9" t="s">
        <v>2</v>
      </c>
      <c r="O3" s="12">
        <v>44797</v>
      </c>
      <c r="P3" s="10">
        <v>3</v>
      </c>
      <c r="Q3" s="10">
        <v>0.2</v>
      </c>
      <c r="R3" s="10">
        <v>0</v>
      </c>
    </row>
    <row r="4" spans="1:18" x14ac:dyDescent="0.25">
      <c r="A4" s="9" t="s">
        <v>34</v>
      </c>
      <c r="B4" s="9" t="s">
        <v>21</v>
      </c>
      <c r="C4" s="9" t="s">
        <v>24</v>
      </c>
      <c r="D4" s="10">
        <v>489427</v>
      </c>
      <c r="E4" s="11">
        <v>45103.725914351853</v>
      </c>
      <c r="F4" s="22">
        <f>G4+H4</f>
        <v>19</v>
      </c>
      <c r="G4" s="22">
        <f>2*8</f>
        <v>16</v>
      </c>
      <c r="H4" s="22">
        <f>P4+R4+Q4</f>
        <v>3</v>
      </c>
      <c r="I4" s="8" t="s">
        <v>31</v>
      </c>
      <c r="J4" s="8" t="s">
        <v>35</v>
      </c>
      <c r="K4" s="9">
        <v>27</v>
      </c>
      <c r="L4" s="9" t="s">
        <v>2</v>
      </c>
      <c r="M4" s="9" t="s">
        <v>3</v>
      </c>
      <c r="N4" s="9" t="s">
        <v>2</v>
      </c>
      <c r="O4" s="12">
        <v>44881</v>
      </c>
      <c r="P4" s="10">
        <v>3</v>
      </c>
      <c r="Q4" s="10">
        <v>0</v>
      </c>
      <c r="R4" s="10">
        <v>0</v>
      </c>
    </row>
    <row r="5" spans="1:18" x14ac:dyDescent="0.25">
      <c r="A5" s="9" t="s">
        <v>34</v>
      </c>
      <c r="B5" s="9" t="s">
        <v>21</v>
      </c>
      <c r="C5" s="9" t="s">
        <v>12</v>
      </c>
      <c r="D5" s="10">
        <v>488652</v>
      </c>
      <c r="E5" s="11">
        <v>45101.478194444448</v>
      </c>
      <c r="F5" s="22">
        <f>G5+H5</f>
        <v>4.3</v>
      </c>
      <c r="G5" s="22"/>
      <c r="H5" s="22">
        <f>P5+R5+Q5</f>
        <v>4.3</v>
      </c>
      <c r="I5" s="8" t="s">
        <v>30</v>
      </c>
      <c r="J5" s="8" t="s">
        <v>35</v>
      </c>
      <c r="K5" s="9">
        <v>27</v>
      </c>
      <c r="L5" s="9" t="s">
        <v>2</v>
      </c>
      <c r="M5" s="9" t="s">
        <v>3</v>
      </c>
      <c r="N5" s="9" t="s">
        <v>2</v>
      </c>
      <c r="O5" s="12">
        <v>44914</v>
      </c>
      <c r="P5" s="10">
        <v>3</v>
      </c>
      <c r="Q5" s="10">
        <v>0.4</v>
      </c>
      <c r="R5" s="10">
        <v>0.9</v>
      </c>
    </row>
    <row r="9" spans="1:18" x14ac:dyDescent="0.25">
      <c r="B9" s="17"/>
    </row>
    <row r="10" spans="1:18" x14ac:dyDescent="0.25">
      <c r="B10" s="17"/>
    </row>
    <row r="11" spans="1:18" x14ac:dyDescent="0.25">
      <c r="B11" s="17"/>
    </row>
  </sheetData>
  <sortState xmlns:xlrd2="http://schemas.microsoft.com/office/spreadsheetml/2017/richdata2" ref="A2:S11">
    <sortCondition ref="J2:J11"/>
    <sortCondition descending="1" ref="F2:F11"/>
    <sortCondition descending="1" ref="G2:G11"/>
    <sortCondition ref="K2:K11"/>
    <sortCondition descending="1" ref="R2:R11"/>
    <sortCondition descending="1" ref="Q2:Q11"/>
    <sortCondition ref="E2:E11"/>
  </sortState>
  <pageMargins left="0.25" right="0.25" top="0.75" bottom="0.75" header="0.3" footer="0.3"/>
  <pageSetup paperSize="9" scale="4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RESUMO</vt:lpstr>
      <vt:lpstr>CANDIDATOS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Usuário do Windows</cp:lastModifiedBy>
  <cp:lastPrinted>2023-06-28T20:38:00Z</cp:lastPrinted>
  <dcterms:created xsi:type="dcterms:W3CDTF">2021-06-14T12:29:02Z</dcterms:created>
  <dcterms:modified xsi:type="dcterms:W3CDTF">2023-07-10T19:41:50Z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