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EDT-15-014\Documents\DOCUMENTOS 2023\EDITAL 03.2023\"/>
    </mc:Choice>
  </mc:AlternateContent>
  <xr:revisionPtr revIDLastSave="0" documentId="13_ncr:1_{CD9FAA61-25A0-4B6A-A578-98B93923BE8A}" xr6:coauthVersionLast="47" xr6:coauthVersionMax="47" xr10:uidLastSave="{00000000-0000-0000-0000-000000000000}"/>
  <bookViews>
    <workbookView xWindow="-120" yWindow="-120" windowWidth="20730" windowHeight="11160" tabRatio="855" xr2:uid="{00000000-000D-0000-FFFF-FFFF00000000}"/>
  </bookViews>
  <sheets>
    <sheet name="RESUMO" sheetId="3" r:id="rId1"/>
    <sheet name="APOIADOR DE SANEAMENTO" sheetId="6" r:id="rId2"/>
    <sheet name="AUX. DE SAÚDE BUCAL" sheetId="7" r:id="rId3"/>
    <sheet name="BIÓLOGO" sheetId="8" r:id="rId4"/>
    <sheet name="DENTISTA" sheetId="9" r:id="rId5"/>
    <sheet name="FARMACÊUTICO" sheetId="10" r:id="rId6"/>
    <sheet name="GESTOR DE SAN. AMB." sheetId="11" r:id="rId7"/>
    <sheet name="NUTRICIONISTA" sheetId="12" r:id="rId8"/>
    <sheet name="PSICÓLOGO" sheetId="13" r:id="rId9"/>
    <sheet name="TEC. DE LABORATÓRIO" sheetId="14" r:id="rId10"/>
    <sheet name="TEC. DE SANEAMENTO" sheetId="15" r:id="rId11"/>
  </sheets>
  <definedNames>
    <definedName name="_xlnm._FilterDatabase" localSheetId="1" hidden="1">'APOIADOR DE SANEAMENTO'!$A$1:$U$9</definedName>
    <definedName name="_xlnm._FilterDatabase" localSheetId="7" hidden="1">NUTRICIONISTA!$A$1:$T$8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F15" i="3"/>
  <c r="F14" i="3"/>
  <c r="F13" i="3"/>
  <c r="F12" i="3"/>
  <c r="F11" i="3"/>
  <c r="F10" i="3"/>
  <c r="F9" i="3"/>
  <c r="F8" i="3"/>
  <c r="F7" i="3"/>
  <c r="F6" i="3"/>
  <c r="E15" i="3"/>
  <c r="E14" i="3"/>
  <c r="E13" i="3"/>
  <c r="E12" i="3"/>
  <c r="E11" i="3"/>
  <c r="E10" i="3"/>
  <c r="E9" i="3"/>
  <c r="E8" i="3"/>
  <c r="E7" i="3"/>
  <c r="E6" i="3"/>
  <c r="C15" i="3"/>
  <c r="C14" i="3"/>
  <c r="C13" i="3"/>
  <c r="C12" i="3"/>
  <c r="C11" i="3"/>
  <c r="C10" i="3"/>
  <c r="C9" i="3"/>
  <c r="C8" i="3"/>
  <c r="C7" i="3"/>
  <c r="C6" i="3"/>
  <c r="F2" i="15"/>
  <c r="D16" i="3" l="1"/>
  <c r="E16" i="3"/>
  <c r="F2" i="14"/>
  <c r="H2" i="15" l="1"/>
  <c r="H2" i="14"/>
  <c r="H18" i="13"/>
  <c r="F18" i="13" s="1"/>
  <c r="H3" i="13"/>
  <c r="F3" i="13" s="1"/>
  <c r="H7" i="13"/>
  <c r="F7" i="13" s="1"/>
  <c r="H17" i="13"/>
  <c r="F17" i="13" s="1"/>
  <c r="H6" i="13"/>
  <c r="F6" i="13" s="1"/>
  <c r="H16" i="13"/>
  <c r="F16" i="13" s="1"/>
  <c r="H15" i="13"/>
  <c r="F15" i="13" s="1"/>
  <c r="H14" i="13"/>
  <c r="F14" i="13" s="1"/>
  <c r="H13" i="13"/>
  <c r="F13" i="13" s="1"/>
  <c r="H4" i="13"/>
  <c r="F4" i="13" s="1"/>
  <c r="H12" i="13"/>
  <c r="F12" i="13" s="1"/>
  <c r="H11" i="13"/>
  <c r="F11" i="13" s="1"/>
  <c r="H5" i="13"/>
  <c r="F5" i="13" s="1"/>
  <c r="H10" i="13"/>
  <c r="F10" i="13" s="1"/>
  <c r="H2" i="13"/>
  <c r="F2" i="13" s="1"/>
  <c r="H9" i="13"/>
  <c r="F9" i="13" s="1"/>
  <c r="H8" i="13"/>
  <c r="F8" i="13" s="1"/>
  <c r="H2" i="12"/>
  <c r="F2" i="12" s="1"/>
  <c r="H3" i="12"/>
  <c r="F3" i="12" s="1"/>
  <c r="H4" i="12"/>
  <c r="F4" i="12" s="1"/>
  <c r="H5" i="12"/>
  <c r="F5" i="12" s="1"/>
  <c r="H6" i="12"/>
  <c r="F6" i="12" s="1"/>
  <c r="H7" i="12"/>
  <c r="F7" i="12" s="1"/>
  <c r="H8" i="12"/>
  <c r="F8" i="12" s="1"/>
  <c r="H2" i="11"/>
  <c r="F2" i="11" s="1"/>
  <c r="H3" i="11"/>
  <c r="F3" i="11" s="1"/>
  <c r="H10" i="10"/>
  <c r="F10" i="10" s="1"/>
  <c r="H8" i="10"/>
  <c r="F8" i="10" s="1"/>
  <c r="H9" i="10"/>
  <c r="F9" i="10" s="1"/>
  <c r="H15" i="10"/>
  <c r="F15" i="10" s="1"/>
  <c r="H14" i="10"/>
  <c r="F14" i="10" s="1"/>
  <c r="H13" i="10"/>
  <c r="F13" i="10" s="1"/>
  <c r="H12" i="10"/>
  <c r="F12" i="10" s="1"/>
  <c r="H24" i="10"/>
  <c r="F24" i="10" s="1"/>
  <c r="H11" i="10"/>
  <c r="F11" i="10" s="1"/>
  <c r="H23" i="10"/>
  <c r="F23" i="10" s="1"/>
  <c r="H7" i="10"/>
  <c r="F7" i="10" s="1"/>
  <c r="H6" i="10"/>
  <c r="F6" i="10" s="1"/>
  <c r="H22" i="10"/>
  <c r="F22" i="10" s="1"/>
  <c r="H21" i="10"/>
  <c r="F21" i="10" s="1"/>
  <c r="H20" i="10"/>
  <c r="F20" i="10" s="1"/>
  <c r="H19" i="10"/>
  <c r="F19" i="10" s="1"/>
  <c r="H18" i="10"/>
  <c r="F18" i="10" s="1"/>
  <c r="H4" i="10"/>
  <c r="F4" i="10" s="1"/>
  <c r="H17" i="10"/>
  <c r="F17" i="10" s="1"/>
  <c r="H3" i="10"/>
  <c r="F3" i="10" s="1"/>
  <c r="H16" i="10"/>
  <c r="F16" i="10" s="1"/>
  <c r="H5" i="10"/>
  <c r="F5" i="10" s="1"/>
  <c r="H2" i="10"/>
  <c r="F2" i="10" s="1"/>
  <c r="H9" i="9"/>
  <c r="F9" i="9" s="1"/>
  <c r="H4" i="9"/>
  <c r="F4" i="9" s="1"/>
  <c r="H18" i="9"/>
  <c r="F18" i="9" s="1"/>
  <c r="H17" i="9"/>
  <c r="F17" i="9" s="1"/>
  <c r="H6" i="9"/>
  <c r="F6" i="9" s="1"/>
  <c r="H16" i="9"/>
  <c r="F16" i="9" s="1"/>
  <c r="H15" i="9"/>
  <c r="F15" i="9" s="1"/>
  <c r="H5" i="9"/>
  <c r="F5" i="9" s="1"/>
  <c r="H14" i="9"/>
  <c r="F14" i="9" s="1"/>
  <c r="H13" i="9"/>
  <c r="F13" i="9" s="1"/>
  <c r="H3" i="9"/>
  <c r="F3" i="9" s="1"/>
  <c r="H2" i="9"/>
  <c r="F2" i="9" s="1"/>
  <c r="H8" i="9"/>
  <c r="F8" i="9" s="1"/>
  <c r="H12" i="9"/>
  <c r="F12" i="9" s="1"/>
  <c r="H7" i="9"/>
  <c r="F7" i="9" s="1"/>
  <c r="H11" i="9"/>
  <c r="F11" i="9" s="1"/>
  <c r="H10" i="9"/>
  <c r="F10" i="9" s="1"/>
  <c r="H2" i="8"/>
  <c r="F2" i="8" s="1"/>
  <c r="H3" i="8"/>
  <c r="F3" i="8" s="1"/>
  <c r="H3" i="7"/>
  <c r="F3" i="7" s="1"/>
  <c r="H2" i="7"/>
  <c r="F2" i="7" s="1"/>
  <c r="H7" i="6"/>
  <c r="F7" i="6" s="1"/>
  <c r="H5" i="6"/>
  <c r="F5" i="6" s="1"/>
  <c r="H9" i="6"/>
  <c r="F9" i="6" s="1"/>
  <c r="H8" i="6"/>
  <c r="F8" i="6" s="1"/>
  <c r="H4" i="6"/>
  <c r="F4" i="6" s="1"/>
  <c r="H6" i="6"/>
  <c r="F6" i="6" s="1"/>
  <c r="H3" i="6"/>
  <c r="F3" i="6" s="1"/>
  <c r="H2" i="6"/>
  <c r="F2" i="6" s="1"/>
  <c r="B15" i="3" l="1"/>
  <c r="B14" i="3"/>
  <c r="B13" i="3"/>
  <c r="B12" i="3"/>
  <c r="B11" i="3"/>
  <c r="B10" i="3"/>
  <c r="B9" i="3"/>
  <c r="B8" i="3"/>
  <c r="B7" i="3"/>
  <c r="B6" i="3"/>
  <c r="B16" i="3" l="1"/>
  <c r="F16" i="3"/>
  <c r="C16" i="3"/>
</calcChain>
</file>

<file path=xl/sharedStrings.xml><?xml version="1.0" encoding="utf-8"?>
<sst xmlns="http://schemas.openxmlformats.org/spreadsheetml/2006/main" count="863" uniqueCount="149">
  <si>
    <t>FILIAL</t>
  </si>
  <si>
    <t>IDADE</t>
  </si>
  <si>
    <t>SIM</t>
  </si>
  <si>
    <t>NÃO</t>
  </si>
  <si>
    <t>EDITAL</t>
  </si>
  <si>
    <t>CLASSIFICAÇÃO</t>
  </si>
  <si>
    <t>INSCRIÇÃO</t>
  </si>
  <si>
    <t>DATA E HORA DA INSCRIÇÃO</t>
  </si>
  <si>
    <t>NOME</t>
  </si>
  <si>
    <t>FUNÇÃO PRETENDIDA</t>
  </si>
  <si>
    <t>INDÍGENA</t>
  </si>
  <si>
    <t>PORTADOR DE DEFICIÊNCIA</t>
  </si>
  <si>
    <t>DESCLASSIFICADO</t>
  </si>
  <si>
    <t>ORGANIZAÇÃO SOCIAL DE SAÚDE HOSPITAL E MATERNIDADE THEREZINHA DE JESUS</t>
  </si>
  <si>
    <t>VAGA PRETENDIDA</t>
  </si>
  <si>
    <t>TOTAL</t>
  </si>
  <si>
    <t>PONTUAÇÃO POR CURSOS DE APERFEIÇOAMENTO NA FUNÇÃO INSCRITA</t>
  </si>
  <si>
    <t>DSEI RIO TAPAJÓS</t>
  </si>
  <si>
    <t>COMISSÃO EXAMINADORA - DSEI RIO TAPAJÓS</t>
  </si>
  <si>
    <t>PONTUAÇÃO CURRICULAR</t>
  </si>
  <si>
    <t>PONTUAÇÃO POR SER INDÍGENA</t>
  </si>
  <si>
    <t>PONTUAÇÃO POR RESIDIR EM ALDEIA PERTENCENTE AO DSEI</t>
  </si>
  <si>
    <t>PONTUAÇÃO PARA OS CARGOS DE NÍVEL MÉDIO/TÉCNICO</t>
  </si>
  <si>
    <t>PONTUAÇÃO PARA OS CARGOS DE NÍVEL SUPERIOR</t>
  </si>
  <si>
    <t>PONTUAÇÃO POR PÓS – GRADUAÇÃO CONCLUÍDA RELACIONADA À FUNÇÃO INSCRITA</t>
  </si>
  <si>
    <t>PONTUAÇÃO POR EXPERIÊNCIA PROFISSIONAL NA ÁREA DE FORMAÇÃO</t>
  </si>
  <si>
    <t>003/2023</t>
  </si>
  <si>
    <t>KYCIANE KYVIA DE ARAUJO SOUSA</t>
  </si>
  <si>
    <t>APOIADOR TÉCNICO DE SANEAMENTO</t>
  </si>
  <si>
    <t>28</t>
  </si>
  <si>
    <t>JOSÉ ALCIR OLIVEIRA DA SILVA JÚNIOR</t>
  </si>
  <si>
    <t>32</t>
  </si>
  <si>
    <t>GLENDA ABOIM LOPES RODRIGUES</t>
  </si>
  <si>
    <t>33</t>
  </si>
  <si>
    <t>IZA CAROLINA FERREIRA DE SOUZA</t>
  </si>
  <si>
    <t>26</t>
  </si>
  <si>
    <t>SAMUEL SALOMÃO GONÇALVES BANDEIRA</t>
  </si>
  <si>
    <t>29</t>
  </si>
  <si>
    <t xml:space="preserve">ALEXANDRE ROBERTO DE SOUSA BARROSO </t>
  </si>
  <si>
    <t>34</t>
  </si>
  <si>
    <t>LUIZ HENRIQUE PINTO PAES</t>
  </si>
  <si>
    <t>30</t>
  </si>
  <si>
    <t>DIOGO ANDERSON DE HOLANDA DIAS</t>
  </si>
  <si>
    <t>31</t>
  </si>
  <si>
    <t>22</t>
  </si>
  <si>
    <t>GILSIVAN KIRIXI MUNDURUKU</t>
  </si>
  <si>
    <t>AUXILIAR DE SAÚDE BUCAL</t>
  </si>
  <si>
    <t>37</t>
  </si>
  <si>
    <t>GENILSON KARO MUNDURUCU</t>
  </si>
  <si>
    <t>23</t>
  </si>
  <si>
    <t>JOSEPH SIMÕES RIBEIRO</t>
  </si>
  <si>
    <t>BIÓLOGO</t>
  </si>
  <si>
    <t>REGIANE DE FARIAS COSTA</t>
  </si>
  <si>
    <t>MAYSA GONÇALVES MOY</t>
  </si>
  <si>
    <t>CIRURGIÃO DENTISTA</t>
  </si>
  <si>
    <t>27</t>
  </si>
  <si>
    <t>ALICE LORRANE ALVES ALBUQUERQUE</t>
  </si>
  <si>
    <t xml:space="preserve">THALIA LIMA ZANINI </t>
  </si>
  <si>
    <t>25</t>
  </si>
  <si>
    <t>ALICE CRISTINA MOREIRA BURUM</t>
  </si>
  <si>
    <t>AGUINALDO AMARAL DA SILVA</t>
  </si>
  <si>
    <t>42</t>
  </si>
  <si>
    <t xml:space="preserve">JEFFERSON SALDANHA SILVA </t>
  </si>
  <si>
    <t>NATÁLIA DE AGUIAR LIMA ROCHA</t>
  </si>
  <si>
    <t>LUAN ROSA SIMOA</t>
  </si>
  <si>
    <t xml:space="preserve">ANTÔNIO CARLOS MEIRELES DA SILVA </t>
  </si>
  <si>
    <t>40</t>
  </si>
  <si>
    <t>LARISSA LÍCIA EVANGELISTA DIAS</t>
  </si>
  <si>
    <t>24</t>
  </si>
  <si>
    <t>LUIZ HENRICK SOARES BAIMA</t>
  </si>
  <si>
    <t>ANDRÉIA SILVEIRA TONHOLO</t>
  </si>
  <si>
    <t>39</t>
  </si>
  <si>
    <t xml:space="preserve">THAIS MARIA RODRIGUES </t>
  </si>
  <si>
    <t>JEHNATHA FARIAS SILVA</t>
  </si>
  <si>
    <t xml:space="preserve">RAFAELA DA SILVA LIMA </t>
  </si>
  <si>
    <t>JOAO KLEBER PRADO MENDES</t>
  </si>
  <si>
    <t>BIANCA FERNANDES VITORINO DA SILVA STOQUE</t>
  </si>
  <si>
    <t>MICHELE PAIVA ASSUNÇÃO</t>
  </si>
  <si>
    <t>FARMACÊUTICO</t>
  </si>
  <si>
    <t xml:space="preserve"> MAIRA RAYANE PEREIRA BRAGA</t>
  </si>
  <si>
    <t>ALCIONE CAVALCANTE MEIRELES</t>
  </si>
  <si>
    <t xml:space="preserve">KAREN PRISCILA BARROSO FERREIRA </t>
  </si>
  <si>
    <t>EDUARDO GOMES SILVA</t>
  </si>
  <si>
    <t>KÁTIA HELENA MARINHO DE ANDRADE</t>
  </si>
  <si>
    <t>36</t>
  </si>
  <si>
    <t>JOSÉ JULIO MACIEL PINTO</t>
  </si>
  <si>
    <t>51</t>
  </si>
  <si>
    <t>SARA MARQUES DA CRUZ</t>
  </si>
  <si>
    <t>EDSON BRUNO CAMPOS PAIVA</t>
  </si>
  <si>
    <t>LEILANE DE ALMEIDA TEIXEIRA</t>
  </si>
  <si>
    <t>POLLIANA CUNHA DE BRITO</t>
  </si>
  <si>
    <t>ROSIANE ARCANJO DA SILVA</t>
  </si>
  <si>
    <t>AMANDA DE SOUSA DA CONCEIÇÃO</t>
  </si>
  <si>
    <t>IVELINE DE SOUSA E SOUSA</t>
  </si>
  <si>
    <t>ELESSANDRA ABREU DE LIMA</t>
  </si>
  <si>
    <t>JOSIELDA GOMES SIMON</t>
  </si>
  <si>
    <t xml:space="preserve">LEIDA RODRIGUES DA SILVA </t>
  </si>
  <si>
    <t>41</t>
  </si>
  <si>
    <t>RAYKA VIANA DE ANDRADE</t>
  </si>
  <si>
    <t xml:space="preserve">SAMARA RODRIGUES DE OLIVEIRA </t>
  </si>
  <si>
    <t>ABIGAIL PEIXOTO DA CONCEIÇÃO</t>
  </si>
  <si>
    <t xml:space="preserve">GESSIKA NATANNA FERREIRA ROCHA </t>
  </si>
  <si>
    <t xml:space="preserve">HELAINE CAJADO DE SOUSA </t>
  </si>
  <si>
    <t>38</t>
  </si>
  <si>
    <t>EDMILSON FARIAS SILVA JUNIOR</t>
  </si>
  <si>
    <t xml:space="preserve">MILENA MIRIA NOBRE CAMPOS DE MORAES </t>
  </si>
  <si>
    <t>GESTOR DE SANEAMENTO AMBIENTAL</t>
  </si>
  <si>
    <t>MIRIAN SANTOS DE SOUSA</t>
  </si>
  <si>
    <t>JOSÉ CLETO LIMA DOS SANTOS JÚNIOR</t>
  </si>
  <si>
    <t>NUTRICIONISTA</t>
  </si>
  <si>
    <t>45</t>
  </si>
  <si>
    <t>RENATA ISADORA DOS SANTOS DE LIMA SILVA</t>
  </si>
  <si>
    <t>LIDIANE CRUZ GARCIA</t>
  </si>
  <si>
    <t>SAMANTHA COSTA DOS REIS</t>
  </si>
  <si>
    <t>RAFAELLY STEFANI DE OLIVEIRA SILVA</t>
  </si>
  <si>
    <t>DAIANY ALVES ADORNO</t>
  </si>
  <si>
    <t>SARA RAVENA MOTA WERLANG</t>
  </si>
  <si>
    <t>ELIANA ARARA DA COSTA</t>
  </si>
  <si>
    <t>PSICÓLOGO</t>
  </si>
  <si>
    <t>QUÉZIA YLLAH SILVA DOS SANTOS</t>
  </si>
  <si>
    <t>YARA MICHELLE CARIPUNA DOS SANTOS</t>
  </si>
  <si>
    <t>IZIS CRISTINA DE CASTRO VASCONCELOS DA SILVA</t>
  </si>
  <si>
    <t>CAROLINE MARIA DE OLIVEIRA TORRES</t>
  </si>
  <si>
    <t>JOSÉ CÂNDIDO CORRÊA DE ARAÚJO</t>
  </si>
  <si>
    <t>ELCINAIR CHAVES DA SILVA</t>
  </si>
  <si>
    <t>ANA VITORIA MOREIRA DE SOUZA</t>
  </si>
  <si>
    <t>RAYNARA SOUSA DA CRUZ</t>
  </si>
  <si>
    <t>WILIANE SILVA SANTOS</t>
  </si>
  <si>
    <t>NAIARA FREITAS DOS SANTOS</t>
  </si>
  <si>
    <t xml:space="preserve">TAYNARA DA SILVA </t>
  </si>
  <si>
    <t>SILVIO JADÃO FERNANDES</t>
  </si>
  <si>
    <t>BRENDA KATRINY SOUSA DE OLIVEIRA</t>
  </si>
  <si>
    <t>CLAUDECY SOUSA VASCONCELOS</t>
  </si>
  <si>
    <t>ROSANA LAIS SANTOS DA SILVA</t>
  </si>
  <si>
    <t xml:space="preserve">AYLANA DA SILVA GOMES </t>
  </si>
  <si>
    <t>LIVIA RAIANE ALVES DE JESUS</t>
  </si>
  <si>
    <t>TECNICO DE LABORATÓRIO</t>
  </si>
  <si>
    <t xml:space="preserve">SÉRGIO REIS FERRO MONTEIRO </t>
  </si>
  <si>
    <t>TÉCNICO DE SANEAMENTO</t>
  </si>
  <si>
    <t>PONTUAÇÃO DA ENTREVISTA</t>
  </si>
  <si>
    <t>PONTUAÇÃO TOTAL</t>
  </si>
  <si>
    <t>5.2 A pontuação adquirida pelo candidato na etapa de análise curricular, por meio da ficha de inscrição, não é fator decisivo para sua aprovação e nem tão pouco para sua classificação na etapa de Entrevista Técnica e Comportamental, uma vez que os dados que fazem com que o candidato pontue na primeira etapa não são suficientes para determinar o perfil profissional almejado para o cargo.</t>
  </si>
  <si>
    <t>5.9 As vagas destinadas para cadastro de reserva serão convocadas ao longo da vigência do presente edital à medida que surgirem vagas a serem preenchidas ou em caso de decisão da Comissão Examinadora. Toda convocação será feita através do site da OSSHMTJ.</t>
  </si>
  <si>
    <t>10.7 A aprovação no Processo Seletivo Público Simplificado não assegura ao candidato a sua imediata contratação, mesmo que aprovado para cadastro de reserva, apenas a expectativa de ser convocado seguindo rigorosa ordem de classificação, conforme a conveniência e o interesse do DSEI, durante o período de validade deste edital.</t>
  </si>
  <si>
    <r>
      <rPr>
        <b/>
        <sz val="11"/>
        <rFont val="Calibri"/>
        <family val="2"/>
        <scheme val="minor"/>
      </rPr>
      <t>Título</t>
    </r>
    <r>
      <rPr>
        <sz val="11"/>
        <rFont val="Calibri"/>
        <family val="2"/>
        <scheme val="minor"/>
      </rPr>
      <t xml:space="preserve">: Quantidade e classificação por função - </t>
    </r>
    <r>
      <rPr>
        <b/>
        <sz val="11"/>
        <rFont val="Calibri"/>
        <family val="2"/>
        <scheme val="minor"/>
      </rPr>
      <t>Edital 03/2023 DSEI Rio Tapajós</t>
    </r>
  </si>
  <si>
    <t>CANDIDATOS</t>
  </si>
  <si>
    <t>APROVADO</t>
  </si>
  <si>
    <t>REPROVADO</t>
  </si>
  <si>
    <t>AUSENTE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</si>
</sst>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hh:mm:ss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readingOrder="1"/>
    </xf>
    <xf numFmtId="0" fontId="4" fillId="0" borderId="1" xfId="0" applyFont="1" applyBorder="1" applyAlignment="1">
      <alignment vertical="center" readingOrder="1"/>
    </xf>
    <xf numFmtId="164" fontId="4" fillId="0" borderId="1" xfId="0" applyNumberFormat="1" applyFont="1" applyBorder="1" applyAlignment="1">
      <alignment horizontal="left" vertical="center" readingOrder="1"/>
    </xf>
    <xf numFmtId="2" fontId="4" fillId="0" borderId="1" xfId="0" applyNumberFormat="1" applyFont="1" applyBorder="1" applyAlignment="1">
      <alignment horizontal="center" vertical="center" readingOrder="1"/>
    </xf>
    <xf numFmtId="49" fontId="4" fillId="0" borderId="1" xfId="0" applyNumberFormat="1" applyFont="1" applyBorder="1" applyAlignment="1">
      <alignment horizontal="left" vertical="center" readingOrder="1"/>
    </xf>
    <xf numFmtId="0" fontId="4" fillId="0" borderId="1" xfId="0" applyFont="1" applyBorder="1" applyAlignment="1">
      <alignment horizontal="left" vertical="center" readingOrder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readingOrder="1"/>
    </xf>
    <xf numFmtId="49" fontId="4" fillId="3" borderId="1" xfId="0" applyNumberFormat="1" applyFont="1" applyFill="1" applyBorder="1" applyAlignment="1">
      <alignment horizontal="left" vertical="center" readingOrder="1"/>
    </xf>
    <xf numFmtId="2" fontId="4" fillId="0" borderId="1" xfId="0" applyNumberFormat="1" applyFont="1" applyBorder="1" applyAlignment="1">
      <alignment horizontal="left" vertical="center" readingOrder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352425</xdr:colOff>
      <xdr:row>3</xdr:row>
      <xdr:rowOff>130175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4BCA5D9-3985-1176-E46A-5F33EA7F6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6" y="0"/>
          <a:ext cx="1543050" cy="1330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9"/>
  <sheetViews>
    <sheetView showGridLines="0" tabSelected="1" zoomScaleNormal="100" workbookViewId="0">
      <selection activeCell="C4" sqref="C1:C1048576"/>
    </sheetView>
  </sheetViews>
  <sheetFormatPr defaultColWidth="29.85546875" defaultRowHeight="15" x14ac:dyDescent="0.25"/>
  <cols>
    <col min="1" max="1" width="41.140625" customWidth="1"/>
    <col min="2" max="2" width="15.42578125" customWidth="1"/>
    <col min="3" max="3" width="15.140625" customWidth="1"/>
    <col min="4" max="4" width="13.85546875" customWidth="1"/>
    <col min="5" max="5" width="17.85546875" customWidth="1"/>
    <col min="6" max="6" width="12" customWidth="1"/>
  </cols>
  <sheetData>
    <row r="1" spans="1:6" ht="32.1" customHeight="1" x14ac:dyDescent="0.25">
      <c r="A1" s="33" t="s">
        <v>13</v>
      </c>
      <c r="B1" s="34"/>
      <c r="C1" s="34"/>
      <c r="D1" s="35"/>
      <c r="E1" s="29"/>
      <c r="F1" s="29"/>
    </row>
    <row r="2" spans="1:6" ht="32.1" customHeight="1" x14ac:dyDescent="0.25">
      <c r="A2" s="28" t="s">
        <v>18</v>
      </c>
      <c r="B2" s="28"/>
      <c r="C2" s="28"/>
      <c r="D2" s="28"/>
      <c r="E2" s="29"/>
      <c r="F2" s="29"/>
    </row>
    <row r="3" spans="1:6" ht="32.1" customHeight="1" x14ac:dyDescent="0.25">
      <c r="A3" s="30" t="s">
        <v>144</v>
      </c>
      <c r="B3" s="31"/>
      <c r="C3" s="31"/>
      <c r="D3" s="32"/>
      <c r="E3" s="29"/>
      <c r="F3" s="29"/>
    </row>
    <row r="4" spans="1:6" x14ac:dyDescent="0.25">
      <c r="A4" s="17"/>
      <c r="B4" s="3"/>
      <c r="C4" s="3"/>
      <c r="D4" s="3"/>
      <c r="E4" s="3"/>
      <c r="F4" s="3"/>
    </row>
    <row r="5" spans="1:6" ht="15.75" x14ac:dyDescent="0.25">
      <c r="A5" s="16" t="s">
        <v>14</v>
      </c>
      <c r="B5" s="1" t="s">
        <v>145</v>
      </c>
      <c r="C5" s="1" t="s">
        <v>146</v>
      </c>
      <c r="D5" s="22" t="s">
        <v>147</v>
      </c>
      <c r="E5" s="1" t="s">
        <v>12</v>
      </c>
      <c r="F5" s="1" t="s">
        <v>148</v>
      </c>
    </row>
    <row r="6" spans="1:6" x14ac:dyDescent="0.25">
      <c r="A6" s="18" t="s">
        <v>28</v>
      </c>
      <c r="B6" s="19">
        <f>COUNTA('APOIADOR DE SANEAMENTO'!$C$2:$C$199)</f>
        <v>8</v>
      </c>
      <c r="C6" s="20">
        <f>COUNTIF('APOIADOR DE SANEAMENTO'!$C$2:$C$199,"APROVADO")</f>
        <v>4</v>
      </c>
      <c r="D6" s="19">
        <f>COUNTIF('APOIADOR DE SANEAMENTO'!$C$2:$C$199,"REPROVADO")</f>
        <v>1</v>
      </c>
      <c r="E6" s="21">
        <f>COUNTIF('APOIADOR DE SANEAMENTO'!$C$2:$C$199,"DESCLASSIFICADO")</f>
        <v>1</v>
      </c>
      <c r="F6" s="19">
        <f>COUNTIF('APOIADOR DE SANEAMENTO'!$C$2:$C$199,"AUSENTE")</f>
        <v>2</v>
      </c>
    </row>
    <row r="7" spans="1:6" x14ac:dyDescent="0.25">
      <c r="A7" s="18" t="s">
        <v>46</v>
      </c>
      <c r="B7" s="19">
        <f>COUNTA('AUX. DE SAÚDE BUCAL'!$C$2:$C$198)</f>
        <v>2</v>
      </c>
      <c r="C7" s="20">
        <f>COUNTIF('AUX. DE SAÚDE BUCAL'!$C$2:$C$198,"APROVADO")</f>
        <v>1</v>
      </c>
      <c r="D7" s="19">
        <f>COUNTIF('AUX. DE SAÚDE BUCAL'!$C$2:$C$198,"REPROVADO")</f>
        <v>0</v>
      </c>
      <c r="E7" s="21">
        <f>COUNTIF('AUX. DE SAÚDE BUCAL'!$C$2:$C$198,"DESCLASSIFICADO")</f>
        <v>0</v>
      </c>
      <c r="F7" s="19">
        <f>COUNTIF('AUX. DE SAÚDE BUCAL'!$C$2:$C$198,"AUSENTE")</f>
        <v>1</v>
      </c>
    </row>
    <row r="8" spans="1:6" x14ac:dyDescent="0.25">
      <c r="A8" s="18" t="s">
        <v>51</v>
      </c>
      <c r="B8" s="19">
        <f>COUNTA(BIÓLOGO!$C$2:$C$198)</f>
        <v>2</v>
      </c>
      <c r="C8" s="20">
        <f>COUNTIF(BIÓLOGO!$C$2:$C$198,"APROVADO")</f>
        <v>1</v>
      </c>
      <c r="D8" s="20">
        <f>COUNTIF(BIÓLOGO!$C$2:$C$198,"REPROVADO")</f>
        <v>0</v>
      </c>
      <c r="E8" s="19">
        <f>COUNTIF(BIÓLOGO!$C$2:$C$198,"DESCLASSIFICADO")</f>
        <v>0</v>
      </c>
      <c r="F8" s="19">
        <f>COUNTIF(BIÓLOGO!$C$2:$C$198,"AUSENTE")</f>
        <v>1</v>
      </c>
    </row>
    <row r="9" spans="1:6" x14ac:dyDescent="0.25">
      <c r="A9" s="18" t="s">
        <v>54</v>
      </c>
      <c r="B9" s="19">
        <f>COUNTA(DENTISTA!$C$2:$C$195)</f>
        <v>17</v>
      </c>
      <c r="C9" s="20">
        <f>COUNTIF(DENTISTA!$C$2:$C$195,"APROVADO")</f>
        <v>4</v>
      </c>
      <c r="D9" s="19">
        <f>COUNTIF(DENTISTA!$C$2:$C$195,"REPROVADO")</f>
        <v>1</v>
      </c>
      <c r="E9" s="21">
        <f>COUNTIF(DENTISTA!$C$2:$C$195,"DESCLASSIFICADO")</f>
        <v>3</v>
      </c>
      <c r="F9" s="19">
        <f>COUNTIF(DENTISTA!$C$2:$C$195,"AUSENTE")</f>
        <v>9</v>
      </c>
    </row>
    <row r="10" spans="1:6" x14ac:dyDescent="0.25">
      <c r="A10" s="18" t="s">
        <v>78</v>
      </c>
      <c r="B10" s="19">
        <f>COUNTA(FARMACÊUTICO!$C$2:$C$189)</f>
        <v>23</v>
      </c>
      <c r="C10" s="20">
        <f>COUNTIF(FARMACÊUTICO!$C$2:$C$189,"APROVADO")</f>
        <v>9</v>
      </c>
      <c r="D10" s="19">
        <f>COUNTIF(FARMACÊUTICO!$C$2:$C$189,"REPROVADO")</f>
        <v>0</v>
      </c>
      <c r="E10" s="21">
        <f>COUNTIF(FARMACÊUTICO!$C$2:$C$189,"DESCLASSIFICADO")</f>
        <v>5</v>
      </c>
      <c r="F10" s="19">
        <f>COUNTIF(FARMACÊUTICO!$C$2:$C$189,"AUSENTE")</f>
        <v>9</v>
      </c>
    </row>
    <row r="11" spans="1:6" x14ac:dyDescent="0.25">
      <c r="A11" s="18" t="s">
        <v>106</v>
      </c>
      <c r="B11" s="19">
        <f>COUNTA('GESTOR DE SAN. AMB.'!$C$2:$C$199)</f>
        <v>2</v>
      </c>
      <c r="C11" s="20">
        <f>COUNTIF('GESTOR DE SAN. AMB.'!$C$2:$C$199,"APROVADO")</f>
        <v>0</v>
      </c>
      <c r="D11" s="19">
        <f>COUNTIF('GESTOR DE SAN. AMB.'!$C$2:$C$199,"REPROVADO")</f>
        <v>0</v>
      </c>
      <c r="E11" s="21">
        <f>COUNTIF('GESTOR DE SAN. AMB.'!$C$2:$C$199,"DESCLASSIFICADO")</f>
        <v>1</v>
      </c>
      <c r="F11" s="19">
        <f>COUNTIF('GESTOR DE SAN. AMB.'!$C$2:$C$199,"AUSENTE")</f>
        <v>1</v>
      </c>
    </row>
    <row r="12" spans="1:6" x14ac:dyDescent="0.25">
      <c r="A12" s="18" t="s">
        <v>109</v>
      </c>
      <c r="B12" s="19">
        <f>COUNTA(NUTRICIONISTA!$C$2:$C$196)</f>
        <v>7</v>
      </c>
      <c r="C12" s="20">
        <f>COUNTIF(NUTRICIONISTA!$C$2:$C$196,"APROVADO")</f>
        <v>0</v>
      </c>
      <c r="D12" s="19">
        <f>COUNTIF(NUTRICIONISTA!$C$2:$C$196,"REPROVADO")</f>
        <v>0</v>
      </c>
      <c r="E12" s="21">
        <f>COUNTIF(NUTRICIONISTA!$C$2:$C$196,"DESCLASSIFICADO")</f>
        <v>1</v>
      </c>
      <c r="F12" s="19">
        <f>COUNTIF(NUTRICIONISTA!$C$2:$C$196,"AUSENTE")</f>
        <v>6</v>
      </c>
    </row>
    <row r="13" spans="1:6" x14ac:dyDescent="0.25">
      <c r="A13" s="18" t="s">
        <v>118</v>
      </c>
      <c r="B13" s="19">
        <f>COUNTA(PSICÓLOGO!$C$2:$C$197)</f>
        <v>17</v>
      </c>
      <c r="C13" s="20">
        <f>COUNTIF(PSICÓLOGO!$C$2:$C$197,"APROVADO")</f>
        <v>3</v>
      </c>
      <c r="D13" s="19">
        <f>COUNTIF(PSICÓLOGO!$C$2:$C$197,"REPROVADO")</f>
        <v>0</v>
      </c>
      <c r="E13" s="21">
        <f>COUNTIF(PSICÓLOGO!$C$2:$C$197,"DESCLASSIFICADO")</f>
        <v>3</v>
      </c>
      <c r="F13" s="19">
        <f>COUNTIF(PSICÓLOGO!$C$2:$C$197,"AUSENTE")</f>
        <v>11</v>
      </c>
    </row>
    <row r="14" spans="1:6" x14ac:dyDescent="0.25">
      <c r="A14" s="18" t="s">
        <v>136</v>
      </c>
      <c r="B14" s="19">
        <f>COUNTA('TEC. DE LABORATÓRIO'!$C$2:$C$196)</f>
        <v>1</v>
      </c>
      <c r="C14" s="20">
        <f>COUNTIF('TEC. DE LABORATÓRIO'!$C$2:$C$196,"APROVADO")</f>
        <v>0</v>
      </c>
      <c r="D14" s="19">
        <f>COUNTIF('TEC. DE LABORATÓRIO'!$C$2:$C$196,"REPROVADO")</f>
        <v>0</v>
      </c>
      <c r="E14" s="21">
        <f>COUNTIF('TEC. DE LABORATÓRIO'!$C$2:$C$196,"DESCLASSIFICADO")</f>
        <v>0</v>
      </c>
      <c r="F14" s="19">
        <f>COUNTIF('TEC. DE LABORATÓRIO'!$C$2:$C$196,"AUSENTE")</f>
        <v>1</v>
      </c>
    </row>
    <row r="15" spans="1:6" x14ac:dyDescent="0.25">
      <c r="A15" s="18" t="s">
        <v>138</v>
      </c>
      <c r="B15" s="19">
        <f>COUNTA('TEC. DE SANEAMENTO'!$C$2:$C$200)</f>
        <v>1</v>
      </c>
      <c r="C15" s="20">
        <f>COUNTIF('TEC. DE SANEAMENTO'!$C$2:$C$200,"APROVADO")</f>
        <v>1</v>
      </c>
      <c r="D15" s="19">
        <f>COUNTIF('TEC. DE SANEAMENTO'!$C$2:$C$200,"REPROVADO")</f>
        <v>0</v>
      </c>
      <c r="E15" s="21">
        <f>COUNTIF('TEC. DE SANEAMENTO'!$C$2:$C$200,"DESCLASSIFICADO")</f>
        <v>0</v>
      </c>
      <c r="F15" s="19">
        <f>COUNTIF('TEC. DE SANEAMENTO'!$C$2:$C$200,"AUSENTE")</f>
        <v>0</v>
      </c>
    </row>
    <row r="16" spans="1:6" x14ac:dyDescent="0.25">
      <c r="A16" s="16" t="s">
        <v>15</v>
      </c>
      <c r="B16" s="16">
        <f>SUM(B6:B15)</f>
        <v>80</v>
      </c>
      <c r="C16" s="16">
        <f t="shared" ref="C16:F16" si="0">SUM(C6:C15)</f>
        <v>23</v>
      </c>
      <c r="D16" s="16">
        <f t="shared" si="0"/>
        <v>2</v>
      </c>
      <c r="E16" s="15">
        <f>SUM(E6:E15)</f>
        <v>14</v>
      </c>
      <c r="F16" s="16">
        <f t="shared" si="0"/>
        <v>41</v>
      </c>
    </row>
    <row r="17" spans="1:6" ht="66.75" customHeight="1" x14ac:dyDescent="0.25">
      <c r="A17" s="27" t="s">
        <v>141</v>
      </c>
      <c r="B17" s="27"/>
      <c r="C17" s="27"/>
      <c r="D17" s="27"/>
      <c r="E17" s="27"/>
      <c r="F17" s="27"/>
    </row>
    <row r="18" spans="1:6" ht="54" customHeight="1" x14ac:dyDescent="0.25">
      <c r="A18" s="27" t="s">
        <v>142</v>
      </c>
      <c r="B18" s="27"/>
      <c r="C18" s="27"/>
      <c r="D18" s="27"/>
      <c r="E18" s="27"/>
      <c r="F18" s="27"/>
    </row>
    <row r="19" spans="1:6" ht="45.75" customHeight="1" x14ac:dyDescent="0.25">
      <c r="A19" s="27" t="s">
        <v>143</v>
      </c>
      <c r="B19" s="27"/>
      <c r="C19" s="27"/>
      <c r="D19" s="27"/>
      <c r="E19" s="27"/>
      <c r="F19" s="27"/>
    </row>
  </sheetData>
  <mergeCells count="7">
    <mergeCell ref="A17:F17"/>
    <mergeCell ref="A18:F18"/>
    <mergeCell ref="A19:F19"/>
    <mergeCell ref="A2:D2"/>
    <mergeCell ref="E1:F3"/>
    <mergeCell ref="A3:D3"/>
    <mergeCell ref="A1:D1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2"/>
  <sheetViews>
    <sheetView workbookViewId="0">
      <selection activeCell="F1" sqref="F1:F1048576"/>
    </sheetView>
  </sheetViews>
  <sheetFormatPr defaultRowHeight="15" x14ac:dyDescent="0.25"/>
  <cols>
    <col min="1" max="1" width="7.5703125" bestFit="1" customWidth="1"/>
    <col min="2" max="3" width="14.42578125" bestFit="1" customWidth="1"/>
    <col min="4" max="4" width="8" bestFit="1" customWidth="1"/>
    <col min="5" max="5" width="15.85546875" bestFit="1" customWidth="1"/>
    <col min="6" max="7" width="15.85546875" customWidth="1"/>
    <col min="8" max="8" width="12.7109375" bestFit="1" customWidth="1"/>
    <col min="9" max="9" width="29.28515625" bestFit="1" customWidth="1"/>
    <col min="10" max="10" width="20.85546875" bestFit="1" customWidth="1"/>
    <col min="11" max="11" width="6.42578125" bestFit="1" customWidth="1"/>
    <col min="12" max="12" width="8.7109375" bestFit="1" customWidth="1"/>
    <col min="13" max="13" width="14.140625" bestFit="1" customWidth="1"/>
    <col min="14" max="14" width="17.42578125" bestFit="1" customWidth="1"/>
    <col min="15" max="15" width="28.140625" bestFit="1" customWidth="1"/>
    <col min="16" max="16" width="29.7109375" bestFit="1" customWidth="1"/>
    <col min="17" max="17" width="26.5703125" bestFit="1" customWidth="1"/>
    <col min="18" max="18" width="42.7109375" bestFit="1" customWidth="1"/>
    <col min="19" max="19" width="47.7109375" bestFit="1" customWidth="1"/>
    <col min="20" max="20" width="40.140625" bestFit="1" customWidth="1"/>
  </cols>
  <sheetData>
    <row r="1" spans="1:20" ht="30" x14ac:dyDescent="0.25">
      <c r="A1" s="8" t="s">
        <v>4</v>
      </c>
      <c r="B1" s="8" t="s">
        <v>0</v>
      </c>
      <c r="C1" s="8" t="s">
        <v>5</v>
      </c>
      <c r="D1" s="8" t="s">
        <v>6</v>
      </c>
      <c r="E1" s="8" t="s">
        <v>7</v>
      </c>
      <c r="F1" s="8" t="s">
        <v>140</v>
      </c>
      <c r="G1" s="8" t="s">
        <v>139</v>
      </c>
      <c r="H1" s="8" t="s">
        <v>19</v>
      </c>
      <c r="I1" s="8" t="s">
        <v>8</v>
      </c>
      <c r="J1" s="8" t="s">
        <v>9</v>
      </c>
      <c r="K1" s="8" t="s">
        <v>1</v>
      </c>
      <c r="L1" s="8" t="s">
        <v>10</v>
      </c>
      <c r="M1" s="8" t="s">
        <v>11</v>
      </c>
      <c r="N1" s="8" t="s">
        <v>20</v>
      </c>
      <c r="O1" s="8" t="s">
        <v>21</v>
      </c>
      <c r="P1" s="8" t="s">
        <v>22</v>
      </c>
      <c r="Q1" s="8" t="s">
        <v>23</v>
      </c>
      <c r="R1" s="8" t="s">
        <v>16</v>
      </c>
      <c r="S1" s="8" t="s">
        <v>24</v>
      </c>
      <c r="T1" s="8" t="s">
        <v>25</v>
      </c>
    </row>
    <row r="2" spans="1:20" x14ac:dyDescent="0.25">
      <c r="A2" s="9" t="s">
        <v>26</v>
      </c>
      <c r="B2" s="9" t="s">
        <v>17</v>
      </c>
      <c r="C2" s="9" t="s">
        <v>148</v>
      </c>
      <c r="D2" s="10">
        <v>502492</v>
      </c>
      <c r="E2" s="11">
        <v>45125.566434513887</v>
      </c>
      <c r="F2" s="12">
        <f>G2+H2</f>
        <v>4.9000000000000004</v>
      </c>
      <c r="G2" s="11"/>
      <c r="H2" s="12">
        <f>N2+O2+P2+Q2+R2+S2+T2</f>
        <v>4.9000000000000004</v>
      </c>
      <c r="I2" s="13" t="s">
        <v>135</v>
      </c>
      <c r="J2" s="13" t="s">
        <v>136</v>
      </c>
      <c r="K2" s="13" t="s">
        <v>55</v>
      </c>
      <c r="L2" s="13" t="s">
        <v>3</v>
      </c>
      <c r="M2" s="13" t="s">
        <v>3</v>
      </c>
      <c r="N2" s="14">
        <v>0</v>
      </c>
      <c r="O2" s="14">
        <v>0</v>
      </c>
      <c r="P2" s="14">
        <v>3</v>
      </c>
      <c r="Q2" s="14">
        <v>0</v>
      </c>
      <c r="R2" s="14">
        <v>1.5</v>
      </c>
      <c r="S2" s="14">
        <v>0</v>
      </c>
      <c r="T2" s="14">
        <v>0.4</v>
      </c>
    </row>
  </sheetData>
  <sortState xmlns:xlrd2="http://schemas.microsoft.com/office/spreadsheetml/2017/richdata2" ref="A2:T2">
    <sortCondition ref="C2" customList="APROVADO,REPROVADO,DESCLASSIFICADO,AUSENTE"/>
    <sortCondition ref="F2" customList="do maior para o menor"/>
    <sortCondition ref="N2" customList="do maior para o menor"/>
    <sortCondition ref="T2" customList="do maior para o menor"/>
    <sortCondition ref="S2" customList="do maior para o menor"/>
    <sortCondition ref="E2" customList="do mais antigo para o mais novo"/>
  </sortState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2"/>
  <sheetViews>
    <sheetView workbookViewId="0">
      <selection activeCell="F1" sqref="F1:F1048576"/>
    </sheetView>
  </sheetViews>
  <sheetFormatPr defaultRowHeight="15" x14ac:dyDescent="0.25"/>
  <cols>
    <col min="1" max="1" width="7.5703125" bestFit="1" customWidth="1"/>
    <col min="2" max="2" width="14.42578125" bestFit="1" customWidth="1"/>
    <col min="3" max="3" width="11.5703125" bestFit="1" customWidth="1"/>
    <col min="4" max="4" width="8" customWidth="1"/>
    <col min="5" max="5" width="15.85546875" bestFit="1" customWidth="1"/>
    <col min="6" max="7" width="15.85546875" customWidth="1"/>
    <col min="8" max="8" width="12.7109375" bestFit="1" customWidth="1"/>
    <col min="9" max="9" width="24.42578125" bestFit="1" customWidth="1"/>
    <col min="10" max="10" width="20.140625" bestFit="1" customWidth="1"/>
    <col min="11" max="11" width="6.42578125" bestFit="1" customWidth="1"/>
    <col min="12" max="12" width="8.7109375" bestFit="1" customWidth="1"/>
    <col min="13" max="13" width="14.140625" bestFit="1" customWidth="1"/>
    <col min="14" max="14" width="17.42578125" bestFit="1" customWidth="1"/>
    <col min="15" max="15" width="28.140625" bestFit="1" customWidth="1"/>
    <col min="16" max="16" width="29.7109375" bestFit="1" customWidth="1"/>
    <col min="17" max="17" width="26.5703125" bestFit="1" customWidth="1"/>
    <col min="18" max="18" width="42.7109375" bestFit="1" customWidth="1"/>
    <col min="19" max="19" width="47.7109375" bestFit="1" customWidth="1"/>
    <col min="20" max="20" width="40.140625" bestFit="1" customWidth="1"/>
  </cols>
  <sheetData>
    <row r="1" spans="1:20" ht="30" x14ac:dyDescent="0.25">
      <c r="A1" s="8" t="s">
        <v>4</v>
      </c>
      <c r="B1" s="8" t="s">
        <v>0</v>
      </c>
      <c r="C1" s="8" t="s">
        <v>5</v>
      </c>
      <c r="D1" s="8" t="s">
        <v>6</v>
      </c>
      <c r="E1" s="8" t="s">
        <v>7</v>
      </c>
      <c r="F1" s="8" t="s">
        <v>140</v>
      </c>
      <c r="G1" s="8" t="s">
        <v>139</v>
      </c>
      <c r="H1" s="8" t="s">
        <v>19</v>
      </c>
      <c r="I1" s="8" t="s">
        <v>8</v>
      </c>
      <c r="J1" s="8" t="s">
        <v>9</v>
      </c>
      <c r="K1" s="8" t="s">
        <v>1</v>
      </c>
      <c r="L1" s="8" t="s">
        <v>10</v>
      </c>
      <c r="M1" s="8" t="s">
        <v>11</v>
      </c>
      <c r="N1" s="8" t="s">
        <v>20</v>
      </c>
      <c r="O1" s="8" t="s">
        <v>21</v>
      </c>
      <c r="P1" s="8" t="s">
        <v>22</v>
      </c>
      <c r="Q1" s="8" t="s">
        <v>23</v>
      </c>
      <c r="R1" s="8" t="s">
        <v>16</v>
      </c>
      <c r="S1" s="8" t="s">
        <v>24</v>
      </c>
      <c r="T1" s="8" t="s">
        <v>25</v>
      </c>
    </row>
    <row r="2" spans="1:20" x14ac:dyDescent="0.25">
      <c r="A2" s="9" t="s">
        <v>26</v>
      </c>
      <c r="B2" s="9" t="s">
        <v>17</v>
      </c>
      <c r="C2" s="9" t="s">
        <v>146</v>
      </c>
      <c r="D2" s="10">
        <v>501499</v>
      </c>
      <c r="E2" s="11">
        <v>45124.397878101852</v>
      </c>
      <c r="F2" s="12">
        <f>G2+H2</f>
        <v>20.51</v>
      </c>
      <c r="G2" s="12">
        <v>16.71</v>
      </c>
      <c r="H2" s="12">
        <f>N2+O2+P2+Q2+R2+S2+T2</f>
        <v>3.8</v>
      </c>
      <c r="I2" s="13" t="s">
        <v>137</v>
      </c>
      <c r="J2" s="13" t="s">
        <v>138</v>
      </c>
      <c r="K2" s="13" t="s">
        <v>37</v>
      </c>
      <c r="L2" s="13" t="s">
        <v>3</v>
      </c>
      <c r="M2" s="13" t="s">
        <v>3</v>
      </c>
      <c r="N2" s="14">
        <v>0</v>
      </c>
      <c r="O2" s="14">
        <v>0</v>
      </c>
      <c r="P2" s="14">
        <v>3</v>
      </c>
      <c r="Q2" s="14">
        <v>0</v>
      </c>
      <c r="R2" s="14">
        <v>0</v>
      </c>
      <c r="S2" s="14">
        <v>0</v>
      </c>
      <c r="T2" s="14">
        <v>0.8</v>
      </c>
    </row>
  </sheetData>
  <sortState xmlns:xlrd2="http://schemas.microsoft.com/office/spreadsheetml/2017/richdata2" ref="A2:T2">
    <sortCondition ref="C2" customList="APROVADO,REPROVADO,DESCLASSIFICADO,AUSENTE"/>
    <sortCondition ref="F2" customList="do maior para o menor"/>
    <sortCondition ref="N2" customList="do maior para o menor"/>
    <sortCondition ref="T2" customList="do maior para o menor"/>
    <sortCondition ref="S2" customList="do maior para o menor"/>
    <sortCondition ref="E2" customList="do mais antigo para o mais novo"/>
  </sortState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9"/>
  <sheetViews>
    <sheetView showGridLines="0" zoomScaleNormal="100" workbookViewId="0">
      <selection activeCell="F1" sqref="F1:F1048576"/>
    </sheetView>
  </sheetViews>
  <sheetFormatPr defaultColWidth="11" defaultRowHeight="15" x14ac:dyDescent="0.25"/>
  <cols>
    <col min="1" max="1" width="8" style="3" bestFit="1" customWidth="1"/>
    <col min="2" max="2" width="14.85546875" style="3" bestFit="1" customWidth="1"/>
    <col min="3" max="3" width="14.42578125" style="3" bestFit="1" customWidth="1"/>
    <col min="4" max="4" width="10.7109375" style="3" bestFit="1" customWidth="1"/>
    <col min="5" max="5" width="16.5703125" style="3" bestFit="1" customWidth="1"/>
    <col min="6" max="7" width="16.5703125" style="3" customWidth="1"/>
    <col min="8" max="8" width="12.7109375" style="7" bestFit="1" customWidth="1"/>
    <col min="9" max="9" width="33.7109375" style="7" bestFit="1" customWidth="1"/>
    <col min="10" max="10" width="29.42578125" style="7" bestFit="1" customWidth="1"/>
    <col min="11" max="11" width="6.42578125" style="7" bestFit="1" customWidth="1"/>
    <col min="12" max="12" width="10" style="4" bestFit="1" customWidth="1"/>
    <col min="13" max="13" width="14.42578125" style="5" bestFit="1" customWidth="1"/>
    <col min="14" max="14" width="17.42578125" style="6" bestFit="1" customWidth="1"/>
    <col min="15" max="15" width="28.42578125" style="3" bestFit="1" customWidth="1"/>
    <col min="16" max="16" width="29.7109375" style="3" bestFit="1" customWidth="1"/>
    <col min="17" max="17" width="26.5703125" style="3" bestFit="1" customWidth="1"/>
    <col min="18" max="18" width="42.7109375" style="3" bestFit="1" customWidth="1"/>
    <col min="19" max="19" width="47.7109375" style="3" bestFit="1" customWidth="1"/>
    <col min="20" max="20" width="40.140625" style="3" bestFit="1" customWidth="1"/>
    <col min="21" max="16384" width="11" style="3"/>
  </cols>
  <sheetData>
    <row r="1" spans="1:20" s="2" customFormat="1" ht="30" x14ac:dyDescent="0.25">
      <c r="A1" s="8" t="s">
        <v>4</v>
      </c>
      <c r="B1" s="8" t="s">
        <v>0</v>
      </c>
      <c r="C1" s="8" t="s">
        <v>5</v>
      </c>
      <c r="D1" s="8" t="s">
        <v>6</v>
      </c>
      <c r="E1" s="8" t="s">
        <v>7</v>
      </c>
      <c r="F1" s="8" t="s">
        <v>140</v>
      </c>
      <c r="G1" s="8" t="s">
        <v>139</v>
      </c>
      <c r="H1" s="8" t="s">
        <v>19</v>
      </c>
      <c r="I1" s="8" t="s">
        <v>8</v>
      </c>
      <c r="J1" s="8" t="s">
        <v>9</v>
      </c>
      <c r="K1" s="8" t="s">
        <v>1</v>
      </c>
      <c r="L1" s="8" t="s">
        <v>10</v>
      </c>
      <c r="M1" s="8" t="s">
        <v>11</v>
      </c>
      <c r="N1" s="8" t="s">
        <v>20</v>
      </c>
      <c r="O1" s="8" t="s">
        <v>21</v>
      </c>
      <c r="P1" s="8" t="s">
        <v>22</v>
      </c>
      <c r="Q1" s="8" t="s">
        <v>23</v>
      </c>
      <c r="R1" s="8" t="s">
        <v>16</v>
      </c>
      <c r="S1" s="8" t="s">
        <v>24</v>
      </c>
      <c r="T1" s="8" t="s">
        <v>25</v>
      </c>
    </row>
    <row r="2" spans="1:20" x14ac:dyDescent="0.25">
      <c r="A2" s="9" t="s">
        <v>26</v>
      </c>
      <c r="B2" s="9" t="s">
        <v>17</v>
      </c>
      <c r="C2" s="9" t="s">
        <v>146</v>
      </c>
      <c r="D2" s="10">
        <v>496486</v>
      </c>
      <c r="E2" s="11">
        <v>45118.015602372681</v>
      </c>
      <c r="F2" s="12">
        <f t="shared" ref="F2:F9" si="0">G2+H2</f>
        <v>36.36</v>
      </c>
      <c r="G2" s="12">
        <v>15.26</v>
      </c>
      <c r="H2" s="12">
        <f t="shared" ref="H2:H9" si="1">N2+O2+P2+Q2+R2+S2+T2</f>
        <v>21.1</v>
      </c>
      <c r="I2" s="13" t="s">
        <v>27</v>
      </c>
      <c r="J2" s="13" t="s">
        <v>28</v>
      </c>
      <c r="K2" s="13" t="s">
        <v>29</v>
      </c>
      <c r="L2" s="13" t="s">
        <v>3</v>
      </c>
      <c r="M2" s="13" t="s">
        <v>3</v>
      </c>
      <c r="N2" s="14">
        <v>0</v>
      </c>
      <c r="O2" s="14">
        <v>0</v>
      </c>
      <c r="P2" s="14">
        <v>0</v>
      </c>
      <c r="Q2" s="14">
        <v>6</v>
      </c>
      <c r="R2" s="14">
        <v>1.5</v>
      </c>
      <c r="S2" s="14">
        <v>3</v>
      </c>
      <c r="T2" s="14">
        <v>10.6</v>
      </c>
    </row>
    <row r="3" spans="1:20" x14ac:dyDescent="0.25">
      <c r="A3" s="9" t="s">
        <v>26</v>
      </c>
      <c r="B3" s="9" t="s">
        <v>17</v>
      </c>
      <c r="C3" s="9" t="s">
        <v>146</v>
      </c>
      <c r="D3" s="10">
        <v>502214</v>
      </c>
      <c r="E3" s="11">
        <v>45125.402442430553</v>
      </c>
      <c r="F3" s="12">
        <f t="shared" si="0"/>
        <v>34.83</v>
      </c>
      <c r="G3" s="12">
        <v>15.73</v>
      </c>
      <c r="H3" s="12">
        <f t="shared" si="1"/>
        <v>19.100000000000001</v>
      </c>
      <c r="I3" s="13" t="s">
        <v>30</v>
      </c>
      <c r="J3" s="13" t="s">
        <v>28</v>
      </c>
      <c r="K3" s="13" t="s">
        <v>31</v>
      </c>
      <c r="L3" s="13" t="s">
        <v>3</v>
      </c>
      <c r="M3" s="13" t="s">
        <v>3</v>
      </c>
      <c r="N3" s="14">
        <v>0</v>
      </c>
      <c r="O3" s="14">
        <v>0</v>
      </c>
      <c r="P3" s="14">
        <v>0</v>
      </c>
      <c r="Q3" s="14">
        <v>6</v>
      </c>
      <c r="R3" s="14">
        <v>1.1000000000000001</v>
      </c>
      <c r="S3" s="14">
        <v>0</v>
      </c>
      <c r="T3" s="14">
        <v>12</v>
      </c>
    </row>
    <row r="4" spans="1:20" x14ac:dyDescent="0.25">
      <c r="A4" s="9" t="s">
        <v>26</v>
      </c>
      <c r="B4" s="9" t="s">
        <v>17</v>
      </c>
      <c r="C4" s="9" t="s">
        <v>146</v>
      </c>
      <c r="D4" s="10">
        <v>496416</v>
      </c>
      <c r="E4" s="11">
        <v>45117.85947505787</v>
      </c>
      <c r="F4" s="12">
        <f t="shared" si="0"/>
        <v>32.5</v>
      </c>
      <c r="G4" s="12">
        <v>16.600000000000001</v>
      </c>
      <c r="H4" s="12">
        <f t="shared" si="1"/>
        <v>15.9</v>
      </c>
      <c r="I4" s="13" t="s">
        <v>34</v>
      </c>
      <c r="J4" s="13" t="s">
        <v>28</v>
      </c>
      <c r="K4" s="13" t="s">
        <v>35</v>
      </c>
      <c r="L4" s="13" t="s">
        <v>3</v>
      </c>
      <c r="M4" s="13" t="s">
        <v>3</v>
      </c>
      <c r="N4" s="14">
        <v>0</v>
      </c>
      <c r="O4" s="14">
        <v>0</v>
      </c>
      <c r="P4" s="14">
        <v>0</v>
      </c>
      <c r="Q4" s="14">
        <v>6</v>
      </c>
      <c r="R4" s="14">
        <v>1.5</v>
      </c>
      <c r="S4" s="14">
        <v>3</v>
      </c>
      <c r="T4" s="14">
        <v>5.4</v>
      </c>
    </row>
    <row r="5" spans="1:20" x14ac:dyDescent="0.25">
      <c r="A5" s="9" t="s">
        <v>26</v>
      </c>
      <c r="B5" s="9" t="s">
        <v>17</v>
      </c>
      <c r="C5" s="9" t="s">
        <v>146</v>
      </c>
      <c r="D5" s="10">
        <v>498976</v>
      </c>
      <c r="E5" s="11">
        <v>45120.597665532405</v>
      </c>
      <c r="F5" s="12">
        <f t="shared" si="0"/>
        <v>24.68</v>
      </c>
      <c r="G5" s="12">
        <v>16.48</v>
      </c>
      <c r="H5" s="12">
        <f t="shared" si="1"/>
        <v>8.1999999999999993</v>
      </c>
      <c r="I5" s="13" t="s">
        <v>40</v>
      </c>
      <c r="J5" s="13" t="s">
        <v>28</v>
      </c>
      <c r="K5" s="13" t="s">
        <v>41</v>
      </c>
      <c r="L5" s="13" t="s">
        <v>3</v>
      </c>
      <c r="M5" s="13" t="s">
        <v>3</v>
      </c>
      <c r="N5" s="14">
        <v>0</v>
      </c>
      <c r="O5" s="14">
        <v>0</v>
      </c>
      <c r="P5" s="14">
        <v>0</v>
      </c>
      <c r="Q5" s="14">
        <v>6</v>
      </c>
      <c r="R5" s="14">
        <v>0</v>
      </c>
      <c r="S5" s="14">
        <v>0</v>
      </c>
      <c r="T5" s="14">
        <v>2.2000000000000002</v>
      </c>
    </row>
    <row r="6" spans="1:20" x14ac:dyDescent="0.25">
      <c r="A6" s="9" t="s">
        <v>26</v>
      </c>
      <c r="B6" s="9" t="s">
        <v>17</v>
      </c>
      <c r="C6" s="9" t="s">
        <v>147</v>
      </c>
      <c r="D6" s="10">
        <v>499401</v>
      </c>
      <c r="E6" s="11">
        <v>45120.924836701386</v>
      </c>
      <c r="F6" s="12">
        <f t="shared" si="0"/>
        <v>24.310000000000002</v>
      </c>
      <c r="G6" s="12">
        <v>6.01</v>
      </c>
      <c r="H6" s="12">
        <f t="shared" si="1"/>
        <v>18.3</v>
      </c>
      <c r="I6" s="13" t="s">
        <v>32</v>
      </c>
      <c r="J6" s="13" t="s">
        <v>28</v>
      </c>
      <c r="K6" s="13" t="s">
        <v>33</v>
      </c>
      <c r="L6" s="13" t="s">
        <v>3</v>
      </c>
      <c r="M6" s="13" t="s">
        <v>3</v>
      </c>
      <c r="N6" s="14">
        <v>0</v>
      </c>
      <c r="O6" s="14">
        <v>0</v>
      </c>
      <c r="P6" s="14">
        <v>0</v>
      </c>
      <c r="Q6" s="14">
        <v>6</v>
      </c>
      <c r="R6" s="14">
        <v>1.5</v>
      </c>
      <c r="S6" s="14">
        <v>0</v>
      </c>
      <c r="T6" s="14">
        <v>10.8</v>
      </c>
    </row>
    <row r="7" spans="1:20" x14ac:dyDescent="0.25">
      <c r="A7" s="9" t="s">
        <v>26</v>
      </c>
      <c r="B7" s="9" t="s">
        <v>17</v>
      </c>
      <c r="C7" s="9" t="s">
        <v>12</v>
      </c>
      <c r="D7" s="10">
        <v>496820</v>
      </c>
      <c r="E7" s="11">
        <v>45118.54891341435</v>
      </c>
      <c r="F7" s="12">
        <f t="shared" si="0"/>
        <v>6.8</v>
      </c>
      <c r="G7" s="12"/>
      <c r="H7" s="12">
        <f t="shared" si="1"/>
        <v>6.8</v>
      </c>
      <c r="I7" s="13" t="s">
        <v>42</v>
      </c>
      <c r="J7" s="13" t="s">
        <v>28</v>
      </c>
      <c r="K7" s="13" t="s">
        <v>43</v>
      </c>
      <c r="L7" s="13" t="s">
        <v>3</v>
      </c>
      <c r="M7" s="13" t="s">
        <v>3</v>
      </c>
      <c r="N7" s="14">
        <v>0</v>
      </c>
      <c r="O7" s="14">
        <v>0</v>
      </c>
      <c r="P7" s="14">
        <v>0</v>
      </c>
      <c r="Q7" s="14">
        <v>6</v>
      </c>
      <c r="R7" s="14">
        <v>0</v>
      </c>
      <c r="S7" s="14">
        <v>0</v>
      </c>
      <c r="T7" s="14">
        <v>0.8</v>
      </c>
    </row>
    <row r="8" spans="1:20" x14ac:dyDescent="0.25">
      <c r="A8" s="9" t="s">
        <v>26</v>
      </c>
      <c r="B8" s="9" t="s">
        <v>17</v>
      </c>
      <c r="C8" s="9" t="s">
        <v>148</v>
      </c>
      <c r="D8" s="10">
        <v>501871</v>
      </c>
      <c r="E8" s="11">
        <v>45124.736525590277</v>
      </c>
      <c r="F8" s="12">
        <f t="shared" si="0"/>
        <v>13.9</v>
      </c>
      <c r="G8" s="12"/>
      <c r="H8" s="12">
        <f t="shared" si="1"/>
        <v>13.9</v>
      </c>
      <c r="I8" s="13" t="s">
        <v>36</v>
      </c>
      <c r="J8" s="13" t="s">
        <v>28</v>
      </c>
      <c r="K8" s="13" t="s">
        <v>37</v>
      </c>
      <c r="L8" s="13" t="s">
        <v>3</v>
      </c>
      <c r="M8" s="13" t="s">
        <v>3</v>
      </c>
      <c r="N8" s="14">
        <v>0</v>
      </c>
      <c r="O8" s="14">
        <v>0</v>
      </c>
      <c r="P8" s="14">
        <v>0</v>
      </c>
      <c r="Q8" s="14">
        <v>6</v>
      </c>
      <c r="R8" s="14">
        <v>1.5</v>
      </c>
      <c r="S8" s="14">
        <v>4</v>
      </c>
      <c r="T8" s="14">
        <v>2.4</v>
      </c>
    </row>
    <row r="9" spans="1:20" x14ac:dyDescent="0.25">
      <c r="A9" s="9" t="s">
        <v>26</v>
      </c>
      <c r="B9" s="9" t="s">
        <v>17</v>
      </c>
      <c r="C9" s="9" t="s">
        <v>148</v>
      </c>
      <c r="D9" s="10">
        <v>502776</v>
      </c>
      <c r="E9" s="11">
        <v>45125.816572835647</v>
      </c>
      <c r="F9" s="12">
        <f t="shared" si="0"/>
        <v>8.4</v>
      </c>
      <c r="G9" s="12"/>
      <c r="H9" s="12">
        <f t="shared" si="1"/>
        <v>8.4</v>
      </c>
      <c r="I9" s="13" t="s">
        <v>38</v>
      </c>
      <c r="J9" s="13" t="s">
        <v>28</v>
      </c>
      <c r="K9" s="13" t="s">
        <v>39</v>
      </c>
      <c r="L9" s="13" t="s">
        <v>3</v>
      </c>
      <c r="M9" s="13" t="s">
        <v>3</v>
      </c>
      <c r="N9" s="14">
        <v>0</v>
      </c>
      <c r="O9" s="14">
        <v>0</v>
      </c>
      <c r="P9" s="14">
        <v>0</v>
      </c>
      <c r="Q9" s="14">
        <v>6</v>
      </c>
      <c r="R9" s="14">
        <v>0</v>
      </c>
      <c r="S9" s="14">
        <v>0</v>
      </c>
      <c r="T9" s="14">
        <v>2.4</v>
      </c>
    </row>
  </sheetData>
  <sortState xmlns:xlrd2="http://schemas.microsoft.com/office/spreadsheetml/2017/richdata2" ref="A2:T9">
    <sortCondition ref="C2:C9" customList="APROVADO,REPROVADO,DESCLASSIFICADO,AUSENTE"/>
    <sortCondition descending="1" ref="F2:F9"/>
    <sortCondition descending="1" ref="N2:N9"/>
    <sortCondition descending="1" ref="T2:T9"/>
    <sortCondition descending="1" ref="S2:S9"/>
    <sortCondition ref="E2:E9"/>
  </sortState>
  <pageMargins left="0.25" right="0.25" top="0.75" bottom="0.75" header="0.3" footer="0.3"/>
  <pageSetup paperSize="9" scale="44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"/>
  <sheetViews>
    <sheetView workbookViewId="0">
      <selection activeCell="F1" sqref="F1:F1048576"/>
    </sheetView>
  </sheetViews>
  <sheetFormatPr defaultRowHeight="15" x14ac:dyDescent="0.25"/>
  <cols>
    <col min="1" max="1" width="7.5703125" bestFit="1" customWidth="1"/>
    <col min="2" max="3" width="14.42578125" bestFit="1" customWidth="1"/>
    <col min="4" max="4" width="8" bestFit="1" customWidth="1"/>
    <col min="5" max="5" width="15.85546875" bestFit="1" customWidth="1"/>
    <col min="6" max="7" width="15.85546875" customWidth="1"/>
    <col min="8" max="8" width="12.7109375" bestFit="1" customWidth="1"/>
    <col min="9" max="9" width="27.42578125" bestFit="1" customWidth="1"/>
    <col min="10" max="10" width="20.42578125" bestFit="1" customWidth="1"/>
    <col min="11" max="11" width="6.42578125" bestFit="1" customWidth="1"/>
    <col min="12" max="12" width="8.7109375" bestFit="1" customWidth="1"/>
    <col min="13" max="13" width="14.140625" bestFit="1" customWidth="1"/>
    <col min="14" max="14" width="17.42578125" bestFit="1" customWidth="1"/>
    <col min="15" max="15" width="28.140625" bestFit="1" customWidth="1"/>
    <col min="16" max="16" width="29.7109375" bestFit="1" customWidth="1"/>
    <col min="17" max="17" width="26.5703125" bestFit="1" customWidth="1"/>
    <col min="18" max="18" width="42.7109375" bestFit="1" customWidth="1"/>
    <col min="19" max="19" width="47.7109375" bestFit="1" customWidth="1"/>
    <col min="20" max="20" width="40.140625" bestFit="1" customWidth="1"/>
  </cols>
  <sheetData>
    <row r="1" spans="1:20" ht="30" x14ac:dyDescent="0.25">
      <c r="A1" s="8" t="s">
        <v>4</v>
      </c>
      <c r="B1" s="8" t="s">
        <v>0</v>
      </c>
      <c r="C1" s="8" t="s">
        <v>5</v>
      </c>
      <c r="D1" s="8" t="s">
        <v>6</v>
      </c>
      <c r="E1" s="8" t="s">
        <v>7</v>
      </c>
      <c r="F1" s="8" t="s">
        <v>140</v>
      </c>
      <c r="G1" s="8" t="s">
        <v>139</v>
      </c>
      <c r="H1" s="8" t="s">
        <v>19</v>
      </c>
      <c r="I1" s="8" t="s">
        <v>8</v>
      </c>
      <c r="J1" s="8" t="s">
        <v>9</v>
      </c>
      <c r="K1" s="8" t="s">
        <v>1</v>
      </c>
      <c r="L1" s="8" t="s">
        <v>10</v>
      </c>
      <c r="M1" s="8" t="s">
        <v>11</v>
      </c>
      <c r="N1" s="8" t="s">
        <v>20</v>
      </c>
      <c r="O1" s="8" t="s">
        <v>21</v>
      </c>
      <c r="P1" s="8" t="s">
        <v>22</v>
      </c>
      <c r="Q1" s="8" t="s">
        <v>23</v>
      </c>
      <c r="R1" s="8" t="s">
        <v>16</v>
      </c>
      <c r="S1" s="8" t="s">
        <v>24</v>
      </c>
      <c r="T1" s="8" t="s">
        <v>25</v>
      </c>
    </row>
    <row r="2" spans="1:20" x14ac:dyDescent="0.25">
      <c r="A2" s="9" t="s">
        <v>26</v>
      </c>
      <c r="B2" s="9" t="s">
        <v>17</v>
      </c>
      <c r="C2" s="9" t="s">
        <v>146</v>
      </c>
      <c r="D2" s="10">
        <v>502246</v>
      </c>
      <c r="E2" s="11">
        <v>45125.416222743057</v>
      </c>
      <c r="F2" s="12">
        <f>G2+H2</f>
        <v>42.96</v>
      </c>
      <c r="G2" s="12">
        <v>17.66</v>
      </c>
      <c r="H2" s="12">
        <f>N2+O2+P2+Q2+R2+S2+T2</f>
        <v>25.3</v>
      </c>
      <c r="I2" s="13" t="s">
        <v>45</v>
      </c>
      <c r="J2" s="13" t="s">
        <v>46</v>
      </c>
      <c r="K2" s="13" t="s">
        <v>47</v>
      </c>
      <c r="L2" s="13" t="s">
        <v>2</v>
      </c>
      <c r="M2" s="13" t="s">
        <v>3</v>
      </c>
      <c r="N2" s="14">
        <v>6</v>
      </c>
      <c r="O2" s="14">
        <v>4</v>
      </c>
      <c r="P2" s="14">
        <v>3</v>
      </c>
      <c r="Q2" s="14">
        <v>0</v>
      </c>
      <c r="R2" s="14">
        <v>0.3</v>
      </c>
      <c r="S2" s="14">
        <v>0</v>
      </c>
      <c r="T2" s="14">
        <v>12</v>
      </c>
    </row>
    <row r="3" spans="1:20" x14ac:dyDescent="0.25">
      <c r="A3" s="9" t="s">
        <v>26</v>
      </c>
      <c r="B3" s="9" t="s">
        <v>17</v>
      </c>
      <c r="C3" s="9" t="s">
        <v>148</v>
      </c>
      <c r="D3" s="10">
        <v>497836</v>
      </c>
      <c r="E3" s="11">
        <v>45119.532015844903</v>
      </c>
      <c r="F3" s="12">
        <f>G3+H3</f>
        <v>13.5</v>
      </c>
      <c r="G3" s="12"/>
      <c r="H3" s="12">
        <f>N3+O3+P3+Q3+R3+S3+T3</f>
        <v>13.5</v>
      </c>
      <c r="I3" s="13" t="s">
        <v>48</v>
      </c>
      <c r="J3" s="13" t="s">
        <v>46</v>
      </c>
      <c r="K3" s="13" t="s">
        <v>49</v>
      </c>
      <c r="L3" s="13" t="s">
        <v>2</v>
      </c>
      <c r="M3" s="13" t="s">
        <v>3</v>
      </c>
      <c r="N3" s="14">
        <v>6</v>
      </c>
      <c r="O3" s="14">
        <v>4</v>
      </c>
      <c r="P3" s="14">
        <v>3</v>
      </c>
      <c r="Q3" s="14">
        <v>0</v>
      </c>
      <c r="R3" s="14">
        <v>0.3</v>
      </c>
      <c r="S3" s="14">
        <v>0</v>
      </c>
      <c r="T3" s="14">
        <v>0.2</v>
      </c>
    </row>
  </sheetData>
  <sortState xmlns:xlrd2="http://schemas.microsoft.com/office/spreadsheetml/2017/richdata2" ref="A2:T4">
    <sortCondition ref="C2:C4" customList="APROVADO,REPROVADO,DESCLASSIFICADO,AUSENTE"/>
    <sortCondition ref="F2:F4" customList="do maior para o menor"/>
    <sortCondition descending="1" ref="N2:N4"/>
    <sortCondition descending="1" ref="T2:T4"/>
    <sortCondition descending="1" ref="S2:S4"/>
    <sortCondition ref="E2:E4"/>
  </sortState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"/>
  <sheetViews>
    <sheetView workbookViewId="0">
      <selection activeCell="F1" sqref="F1:F1048576"/>
    </sheetView>
  </sheetViews>
  <sheetFormatPr defaultRowHeight="15" x14ac:dyDescent="0.25"/>
  <cols>
    <col min="1" max="1" width="7.5703125" bestFit="1" customWidth="1"/>
    <col min="2" max="3" width="14.42578125" bestFit="1" customWidth="1"/>
    <col min="4" max="4" width="8" bestFit="1" customWidth="1"/>
    <col min="5" max="5" width="15.85546875" bestFit="1" customWidth="1"/>
    <col min="6" max="7" width="15.85546875" customWidth="1"/>
    <col min="8" max="8" width="12.7109375" bestFit="1" customWidth="1"/>
    <col min="9" max="9" width="24.140625" bestFit="1" customWidth="1"/>
    <col min="10" max="10" width="12.140625" bestFit="1" customWidth="1"/>
    <col min="11" max="11" width="6.42578125" bestFit="1" customWidth="1"/>
    <col min="12" max="12" width="8.7109375" bestFit="1" customWidth="1"/>
    <col min="13" max="13" width="14.140625" bestFit="1" customWidth="1"/>
    <col min="14" max="14" width="17.42578125" bestFit="1" customWidth="1"/>
    <col min="15" max="15" width="28.140625" bestFit="1" customWidth="1"/>
    <col min="16" max="16" width="29.7109375" bestFit="1" customWidth="1"/>
    <col min="17" max="17" width="26.5703125" bestFit="1" customWidth="1"/>
    <col min="18" max="18" width="42.7109375" bestFit="1" customWidth="1"/>
    <col min="19" max="19" width="47.7109375" bestFit="1" customWidth="1"/>
    <col min="20" max="20" width="40.140625" bestFit="1" customWidth="1"/>
  </cols>
  <sheetData>
    <row r="1" spans="1:20" ht="30" x14ac:dyDescent="0.25">
      <c r="A1" s="8" t="s">
        <v>4</v>
      </c>
      <c r="B1" s="8" t="s">
        <v>0</v>
      </c>
      <c r="C1" s="8" t="s">
        <v>5</v>
      </c>
      <c r="D1" s="8" t="s">
        <v>6</v>
      </c>
      <c r="E1" s="8" t="s">
        <v>7</v>
      </c>
      <c r="F1" s="8" t="s">
        <v>140</v>
      </c>
      <c r="G1" s="8" t="s">
        <v>139</v>
      </c>
      <c r="H1" s="8" t="s">
        <v>19</v>
      </c>
      <c r="I1" s="8" t="s">
        <v>8</v>
      </c>
      <c r="J1" s="8" t="s">
        <v>9</v>
      </c>
      <c r="K1" s="8" t="s">
        <v>1</v>
      </c>
      <c r="L1" s="8" t="s">
        <v>10</v>
      </c>
      <c r="M1" s="8" t="s">
        <v>11</v>
      </c>
      <c r="N1" s="8" t="s">
        <v>20</v>
      </c>
      <c r="O1" s="8" t="s">
        <v>21</v>
      </c>
      <c r="P1" s="8" t="s">
        <v>22</v>
      </c>
      <c r="Q1" s="8" t="s">
        <v>23</v>
      </c>
      <c r="R1" s="8" t="s">
        <v>16</v>
      </c>
      <c r="S1" s="8" t="s">
        <v>24</v>
      </c>
      <c r="T1" s="8" t="s">
        <v>25</v>
      </c>
    </row>
    <row r="2" spans="1:20" x14ac:dyDescent="0.25">
      <c r="A2" s="9" t="s">
        <v>26</v>
      </c>
      <c r="B2" s="9" t="s">
        <v>17</v>
      </c>
      <c r="C2" s="9" t="s">
        <v>146</v>
      </c>
      <c r="D2" s="10">
        <v>500433</v>
      </c>
      <c r="E2" s="11">
        <v>45121.712590474533</v>
      </c>
      <c r="F2" s="12">
        <f>G2+H2</f>
        <v>27.6</v>
      </c>
      <c r="G2" s="12">
        <v>15</v>
      </c>
      <c r="H2" s="12">
        <f>N2+O2+P2+Q2+R2+S2+T2</f>
        <v>12.600000000000001</v>
      </c>
      <c r="I2" s="13" t="s">
        <v>52</v>
      </c>
      <c r="J2" s="13" t="s">
        <v>51</v>
      </c>
      <c r="K2" s="13" t="s">
        <v>33</v>
      </c>
      <c r="L2" s="13" t="s">
        <v>3</v>
      </c>
      <c r="M2" s="13" t="s">
        <v>3</v>
      </c>
      <c r="N2" s="14">
        <v>0</v>
      </c>
      <c r="O2" s="14">
        <v>0</v>
      </c>
      <c r="P2" s="14">
        <v>0</v>
      </c>
      <c r="Q2" s="14">
        <v>6</v>
      </c>
      <c r="R2" s="14">
        <v>1.4</v>
      </c>
      <c r="S2" s="14">
        <v>3</v>
      </c>
      <c r="T2" s="14">
        <v>2.2000000000000002</v>
      </c>
    </row>
    <row r="3" spans="1:20" x14ac:dyDescent="0.25">
      <c r="A3" s="9" t="s">
        <v>26</v>
      </c>
      <c r="B3" s="9" t="s">
        <v>17</v>
      </c>
      <c r="C3" s="9" t="s">
        <v>148</v>
      </c>
      <c r="D3" s="10">
        <v>501328</v>
      </c>
      <c r="E3" s="11">
        <v>45123.864783946759</v>
      </c>
      <c r="F3" s="12">
        <f>G3+H3</f>
        <v>13.9</v>
      </c>
      <c r="G3" s="12"/>
      <c r="H3" s="12">
        <f>N3+O3+P3+Q3+R3+S3+T3</f>
        <v>13.9</v>
      </c>
      <c r="I3" s="13" t="s">
        <v>50</v>
      </c>
      <c r="J3" s="13" t="s">
        <v>51</v>
      </c>
      <c r="K3" s="13" t="s">
        <v>41</v>
      </c>
      <c r="L3" s="13" t="s">
        <v>3</v>
      </c>
      <c r="M3" s="13" t="s">
        <v>3</v>
      </c>
      <c r="N3" s="14">
        <v>0</v>
      </c>
      <c r="O3" s="14">
        <v>0</v>
      </c>
      <c r="P3" s="14">
        <v>0</v>
      </c>
      <c r="Q3" s="14">
        <v>6</v>
      </c>
      <c r="R3" s="14">
        <v>1.5</v>
      </c>
      <c r="S3" s="14">
        <v>4</v>
      </c>
      <c r="T3" s="14">
        <v>2.4</v>
      </c>
    </row>
  </sheetData>
  <sortState xmlns:xlrd2="http://schemas.microsoft.com/office/spreadsheetml/2017/richdata2" ref="A2:T4">
    <sortCondition ref="C2:C4" customList="APROVADO,REPROVADO,DESCLASSIFICADO,AUSENTE"/>
    <sortCondition descending="1" ref="F2:F4"/>
    <sortCondition descending="1" ref="N2:N4"/>
    <sortCondition descending="1" ref="T2:T4"/>
    <sortCondition descending="1" ref="S2:S4"/>
    <sortCondition ref="E2:E4"/>
  </sortState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8"/>
  <sheetViews>
    <sheetView workbookViewId="0">
      <selection activeCell="F1" sqref="F1:F1048576"/>
    </sheetView>
  </sheetViews>
  <sheetFormatPr defaultRowHeight="15" x14ac:dyDescent="0.25"/>
  <cols>
    <col min="1" max="1" width="7.5703125" bestFit="1" customWidth="1"/>
    <col min="2" max="3" width="14.42578125" bestFit="1" customWidth="1"/>
    <col min="4" max="4" width="8" bestFit="1" customWidth="1"/>
    <col min="5" max="5" width="15.85546875" bestFit="1" customWidth="1"/>
    <col min="6" max="6" width="15.85546875" style="23" customWidth="1"/>
    <col min="7" max="7" width="15.85546875" customWidth="1"/>
    <col min="8" max="8" width="12.7109375" bestFit="1" customWidth="1"/>
    <col min="9" max="9" width="36.85546875" bestFit="1" customWidth="1"/>
    <col min="10" max="10" width="16.85546875" bestFit="1" customWidth="1"/>
    <col min="11" max="11" width="6.42578125" bestFit="1" customWidth="1"/>
    <col min="12" max="12" width="8.7109375" bestFit="1" customWidth="1"/>
    <col min="13" max="13" width="14.140625" bestFit="1" customWidth="1"/>
    <col min="14" max="14" width="17.42578125" bestFit="1" customWidth="1"/>
    <col min="15" max="15" width="28.140625" bestFit="1" customWidth="1"/>
    <col min="16" max="16" width="29.7109375" bestFit="1" customWidth="1"/>
    <col min="17" max="17" width="26.5703125" bestFit="1" customWidth="1"/>
    <col min="18" max="18" width="42.7109375" bestFit="1" customWidth="1"/>
    <col min="19" max="19" width="47.7109375" bestFit="1" customWidth="1"/>
    <col min="20" max="20" width="40.140625" bestFit="1" customWidth="1"/>
  </cols>
  <sheetData>
    <row r="1" spans="1:20" ht="30" x14ac:dyDescent="0.25">
      <c r="A1" s="8" t="s">
        <v>4</v>
      </c>
      <c r="B1" s="8" t="s">
        <v>0</v>
      </c>
      <c r="C1" s="8" t="s">
        <v>5</v>
      </c>
      <c r="D1" s="8" t="s">
        <v>6</v>
      </c>
      <c r="E1" s="8" t="s">
        <v>7</v>
      </c>
      <c r="F1" s="8" t="s">
        <v>140</v>
      </c>
      <c r="G1" s="8" t="s">
        <v>139</v>
      </c>
      <c r="H1" s="8" t="s">
        <v>19</v>
      </c>
      <c r="I1" s="8" t="s">
        <v>8</v>
      </c>
      <c r="J1" s="8" t="s">
        <v>9</v>
      </c>
      <c r="K1" s="8" t="s">
        <v>1</v>
      </c>
      <c r="L1" s="8" t="s">
        <v>10</v>
      </c>
      <c r="M1" s="8" t="s">
        <v>11</v>
      </c>
      <c r="N1" s="8" t="s">
        <v>20</v>
      </c>
      <c r="O1" s="8" t="s">
        <v>21</v>
      </c>
      <c r="P1" s="8" t="s">
        <v>22</v>
      </c>
      <c r="Q1" s="8" t="s">
        <v>23</v>
      </c>
      <c r="R1" s="8" t="s">
        <v>16</v>
      </c>
      <c r="S1" s="8" t="s">
        <v>24</v>
      </c>
      <c r="T1" s="8" t="s">
        <v>25</v>
      </c>
    </row>
    <row r="2" spans="1:20" x14ac:dyDescent="0.25">
      <c r="A2" s="9" t="s">
        <v>26</v>
      </c>
      <c r="B2" s="9" t="s">
        <v>17</v>
      </c>
      <c r="C2" s="9" t="s">
        <v>146</v>
      </c>
      <c r="D2" s="10">
        <v>500092</v>
      </c>
      <c r="E2" s="11">
        <v>45121.508414062497</v>
      </c>
      <c r="F2" s="12">
        <f t="shared" ref="F2:F18" si="0">G2+H2</f>
        <v>28.6</v>
      </c>
      <c r="G2" s="12">
        <v>14.5</v>
      </c>
      <c r="H2" s="12">
        <f t="shared" ref="H2:H18" si="1">N2+O2+P2+Q2+R2+S2+T2</f>
        <v>14.1</v>
      </c>
      <c r="I2" s="13" t="s">
        <v>60</v>
      </c>
      <c r="J2" s="13" t="s">
        <v>54</v>
      </c>
      <c r="K2" s="13" t="s">
        <v>61</v>
      </c>
      <c r="L2" s="13" t="s">
        <v>3</v>
      </c>
      <c r="M2" s="13" t="s">
        <v>3</v>
      </c>
      <c r="N2" s="14">
        <v>0</v>
      </c>
      <c r="O2" s="14">
        <v>0</v>
      </c>
      <c r="P2" s="14">
        <v>0</v>
      </c>
      <c r="Q2" s="14">
        <v>6</v>
      </c>
      <c r="R2" s="14">
        <v>1.3</v>
      </c>
      <c r="S2" s="14">
        <v>0</v>
      </c>
      <c r="T2" s="14">
        <v>6.8</v>
      </c>
    </row>
    <row r="3" spans="1:20" x14ac:dyDescent="0.25">
      <c r="A3" s="9" t="s">
        <v>26</v>
      </c>
      <c r="B3" s="9" t="s">
        <v>17</v>
      </c>
      <c r="C3" s="9" t="s">
        <v>146</v>
      </c>
      <c r="D3" s="10">
        <v>502811</v>
      </c>
      <c r="E3" s="11">
        <v>45125.870359768516</v>
      </c>
      <c r="F3" s="12">
        <f t="shared" si="0"/>
        <v>27.6</v>
      </c>
      <c r="G3" s="12">
        <v>17.5</v>
      </c>
      <c r="H3" s="12">
        <f t="shared" si="1"/>
        <v>10.100000000000001</v>
      </c>
      <c r="I3" s="13" t="s">
        <v>63</v>
      </c>
      <c r="J3" s="13" t="s">
        <v>54</v>
      </c>
      <c r="K3" s="13" t="s">
        <v>55</v>
      </c>
      <c r="L3" s="13" t="s">
        <v>3</v>
      </c>
      <c r="M3" s="13" t="s">
        <v>3</v>
      </c>
      <c r="N3" s="14">
        <v>0</v>
      </c>
      <c r="O3" s="14">
        <v>0</v>
      </c>
      <c r="P3" s="14">
        <v>0</v>
      </c>
      <c r="Q3" s="14">
        <v>6</v>
      </c>
      <c r="R3" s="14">
        <v>0.9</v>
      </c>
      <c r="S3" s="14">
        <v>0</v>
      </c>
      <c r="T3" s="14">
        <v>3.2</v>
      </c>
    </row>
    <row r="4" spans="1:20" x14ac:dyDescent="0.25">
      <c r="A4" s="9" t="s">
        <v>26</v>
      </c>
      <c r="B4" s="9" t="s">
        <v>17</v>
      </c>
      <c r="C4" s="9" t="s">
        <v>146</v>
      </c>
      <c r="D4" s="10">
        <v>499297</v>
      </c>
      <c r="E4" s="11">
        <v>45120.843423657403</v>
      </c>
      <c r="F4" s="12">
        <f t="shared" si="0"/>
        <v>21.63</v>
      </c>
      <c r="G4" s="12">
        <v>14.83</v>
      </c>
      <c r="H4" s="12">
        <f t="shared" si="1"/>
        <v>6.8</v>
      </c>
      <c r="I4" s="13" t="s">
        <v>76</v>
      </c>
      <c r="J4" s="13" t="s">
        <v>54</v>
      </c>
      <c r="K4" s="13" t="s">
        <v>35</v>
      </c>
      <c r="L4" s="13" t="s">
        <v>3</v>
      </c>
      <c r="M4" s="13" t="s">
        <v>3</v>
      </c>
      <c r="N4" s="14">
        <v>0</v>
      </c>
      <c r="O4" s="14">
        <v>0</v>
      </c>
      <c r="P4" s="14">
        <v>0</v>
      </c>
      <c r="Q4" s="14">
        <v>6</v>
      </c>
      <c r="R4" s="14">
        <v>0</v>
      </c>
      <c r="S4" s="14">
        <v>0</v>
      </c>
      <c r="T4" s="14">
        <v>0.8</v>
      </c>
    </row>
    <row r="5" spans="1:20" x14ac:dyDescent="0.25">
      <c r="A5" s="9" t="s">
        <v>26</v>
      </c>
      <c r="B5" s="9" t="s">
        <v>17</v>
      </c>
      <c r="C5" s="9" t="s">
        <v>146</v>
      </c>
      <c r="D5" s="10">
        <v>499383</v>
      </c>
      <c r="E5" s="11">
        <v>45120.903816319442</v>
      </c>
      <c r="F5" s="12">
        <f t="shared" si="0"/>
        <v>20.73</v>
      </c>
      <c r="G5" s="12">
        <v>12.33</v>
      </c>
      <c r="H5" s="12">
        <f t="shared" si="1"/>
        <v>8.4</v>
      </c>
      <c r="I5" s="13" t="s">
        <v>72</v>
      </c>
      <c r="J5" s="13" t="s">
        <v>54</v>
      </c>
      <c r="K5" s="13" t="s">
        <v>58</v>
      </c>
      <c r="L5" s="13" t="s">
        <v>3</v>
      </c>
      <c r="M5" s="13" t="s">
        <v>3</v>
      </c>
      <c r="N5" s="14">
        <v>0</v>
      </c>
      <c r="O5" s="14">
        <v>0</v>
      </c>
      <c r="P5" s="14">
        <v>0</v>
      </c>
      <c r="Q5" s="14">
        <v>6</v>
      </c>
      <c r="R5" s="14">
        <v>0</v>
      </c>
      <c r="S5" s="14">
        <v>0</v>
      </c>
      <c r="T5" s="14">
        <v>2.4</v>
      </c>
    </row>
    <row r="6" spans="1:20" x14ac:dyDescent="0.25">
      <c r="A6" s="9" t="s">
        <v>26</v>
      </c>
      <c r="B6" s="9" t="s">
        <v>17</v>
      </c>
      <c r="C6" s="9" t="s">
        <v>147</v>
      </c>
      <c r="D6" s="10">
        <v>501131</v>
      </c>
      <c r="E6" s="11">
        <v>45123.308666157405</v>
      </c>
      <c r="F6" s="12">
        <f t="shared" si="0"/>
        <v>13.56</v>
      </c>
      <c r="G6" s="12">
        <v>5.66</v>
      </c>
      <c r="H6" s="12">
        <f t="shared" si="1"/>
        <v>7.9</v>
      </c>
      <c r="I6" s="13" t="s">
        <v>73</v>
      </c>
      <c r="J6" s="13" t="s">
        <v>54</v>
      </c>
      <c r="K6" s="13" t="s">
        <v>58</v>
      </c>
      <c r="L6" s="13" t="s">
        <v>3</v>
      </c>
      <c r="M6" s="13" t="s">
        <v>3</v>
      </c>
      <c r="N6" s="14">
        <v>0</v>
      </c>
      <c r="O6" s="14">
        <v>0</v>
      </c>
      <c r="P6" s="14">
        <v>0</v>
      </c>
      <c r="Q6" s="14">
        <v>6</v>
      </c>
      <c r="R6" s="14">
        <v>0.5</v>
      </c>
      <c r="S6" s="14">
        <v>0</v>
      </c>
      <c r="T6" s="14">
        <v>1.4</v>
      </c>
    </row>
    <row r="7" spans="1:20" x14ac:dyDescent="0.25">
      <c r="A7" s="9" t="s">
        <v>26</v>
      </c>
      <c r="B7" s="9" t="s">
        <v>17</v>
      </c>
      <c r="C7" s="9" t="s">
        <v>12</v>
      </c>
      <c r="D7" s="10">
        <v>499392</v>
      </c>
      <c r="E7" s="11">
        <v>45120.917691793977</v>
      </c>
      <c r="F7" s="12">
        <f t="shared" si="0"/>
        <v>15.2</v>
      </c>
      <c r="G7" s="12"/>
      <c r="H7" s="12">
        <f t="shared" si="1"/>
        <v>15.2</v>
      </c>
      <c r="I7" s="13" t="s">
        <v>57</v>
      </c>
      <c r="J7" s="13" t="s">
        <v>54</v>
      </c>
      <c r="K7" s="13" t="s">
        <v>58</v>
      </c>
      <c r="L7" s="13" t="s">
        <v>3</v>
      </c>
      <c r="M7" s="13" t="s">
        <v>3</v>
      </c>
      <c r="N7" s="14">
        <v>0</v>
      </c>
      <c r="O7" s="14">
        <v>0</v>
      </c>
      <c r="P7" s="14">
        <v>0</v>
      </c>
      <c r="Q7" s="14">
        <v>6</v>
      </c>
      <c r="R7" s="14">
        <v>0.8</v>
      </c>
      <c r="S7" s="14">
        <v>0</v>
      </c>
      <c r="T7" s="14">
        <v>8.4</v>
      </c>
    </row>
    <row r="8" spans="1:20" x14ac:dyDescent="0.25">
      <c r="A8" s="9" t="s">
        <v>26</v>
      </c>
      <c r="B8" s="9" t="s">
        <v>17</v>
      </c>
      <c r="C8" s="9" t="s">
        <v>12</v>
      </c>
      <c r="D8" s="10">
        <v>497630</v>
      </c>
      <c r="E8" s="11">
        <v>45119.450459664353</v>
      </c>
      <c r="F8" s="12">
        <f t="shared" si="0"/>
        <v>14.6</v>
      </c>
      <c r="G8" s="12"/>
      <c r="H8" s="12">
        <f t="shared" si="1"/>
        <v>14.6</v>
      </c>
      <c r="I8" s="13" t="s">
        <v>62</v>
      </c>
      <c r="J8" s="13" t="s">
        <v>54</v>
      </c>
      <c r="K8" s="13" t="s">
        <v>37</v>
      </c>
      <c r="L8" s="13" t="s">
        <v>3</v>
      </c>
      <c r="M8" s="13" t="s">
        <v>3</v>
      </c>
      <c r="N8" s="14">
        <v>0</v>
      </c>
      <c r="O8" s="14">
        <v>0</v>
      </c>
      <c r="P8" s="14">
        <v>0</v>
      </c>
      <c r="Q8" s="14">
        <v>6</v>
      </c>
      <c r="R8" s="14">
        <v>0</v>
      </c>
      <c r="S8" s="14">
        <v>0</v>
      </c>
      <c r="T8" s="14">
        <v>8.6</v>
      </c>
    </row>
    <row r="9" spans="1:20" x14ac:dyDescent="0.25">
      <c r="A9" s="9" t="s">
        <v>26</v>
      </c>
      <c r="B9" s="9" t="s">
        <v>17</v>
      </c>
      <c r="C9" s="9" t="s">
        <v>12</v>
      </c>
      <c r="D9" s="10">
        <v>502064</v>
      </c>
      <c r="E9" s="11">
        <v>45125.09983097222</v>
      </c>
      <c r="F9" s="12">
        <f t="shared" si="0"/>
        <v>6.8</v>
      </c>
      <c r="G9" s="12"/>
      <c r="H9" s="12">
        <f t="shared" si="1"/>
        <v>6.8</v>
      </c>
      <c r="I9" s="13" t="s">
        <v>75</v>
      </c>
      <c r="J9" s="13" t="s">
        <v>54</v>
      </c>
      <c r="K9" s="13" t="s">
        <v>49</v>
      </c>
      <c r="L9" s="13" t="s">
        <v>3</v>
      </c>
      <c r="M9" s="13" t="s">
        <v>3</v>
      </c>
      <c r="N9" s="14">
        <v>0</v>
      </c>
      <c r="O9" s="14">
        <v>0</v>
      </c>
      <c r="P9" s="14">
        <v>0</v>
      </c>
      <c r="Q9" s="14">
        <v>6</v>
      </c>
      <c r="R9" s="14">
        <v>0.6</v>
      </c>
      <c r="S9" s="14">
        <v>0</v>
      </c>
      <c r="T9" s="14">
        <v>0.2</v>
      </c>
    </row>
    <row r="10" spans="1:20" x14ac:dyDescent="0.25">
      <c r="A10" s="9" t="s">
        <v>26</v>
      </c>
      <c r="B10" s="9" t="s">
        <v>17</v>
      </c>
      <c r="C10" s="9" t="s">
        <v>148</v>
      </c>
      <c r="D10" s="10">
        <v>497267</v>
      </c>
      <c r="E10" s="11">
        <v>45118.862826493052</v>
      </c>
      <c r="F10" s="12">
        <f t="shared" si="0"/>
        <v>18</v>
      </c>
      <c r="G10" s="12"/>
      <c r="H10" s="12">
        <f t="shared" si="1"/>
        <v>18</v>
      </c>
      <c r="I10" s="13" t="s">
        <v>53</v>
      </c>
      <c r="J10" s="13" t="s">
        <v>54</v>
      </c>
      <c r="K10" s="13" t="s">
        <v>55</v>
      </c>
      <c r="L10" s="13" t="s">
        <v>3</v>
      </c>
      <c r="M10" s="13" t="s">
        <v>3</v>
      </c>
      <c r="N10" s="14">
        <v>0</v>
      </c>
      <c r="O10" s="14">
        <v>0</v>
      </c>
      <c r="P10" s="14">
        <v>0</v>
      </c>
      <c r="Q10" s="14">
        <v>6</v>
      </c>
      <c r="R10" s="14">
        <v>0</v>
      </c>
      <c r="S10" s="14">
        <v>0</v>
      </c>
      <c r="T10" s="14">
        <v>12</v>
      </c>
    </row>
    <row r="11" spans="1:20" x14ac:dyDescent="0.25">
      <c r="A11" s="9" t="s">
        <v>26</v>
      </c>
      <c r="B11" s="9" t="s">
        <v>17</v>
      </c>
      <c r="C11" s="9" t="s">
        <v>148</v>
      </c>
      <c r="D11" s="10">
        <v>498114</v>
      </c>
      <c r="E11" s="11">
        <v>45119.661355949072</v>
      </c>
      <c r="F11" s="12">
        <f t="shared" si="0"/>
        <v>16.8</v>
      </c>
      <c r="G11" s="12"/>
      <c r="H11" s="12">
        <f t="shared" si="1"/>
        <v>16.8</v>
      </c>
      <c r="I11" s="13" t="s">
        <v>56</v>
      </c>
      <c r="J11" s="13" t="s">
        <v>54</v>
      </c>
      <c r="K11" s="13" t="s">
        <v>29</v>
      </c>
      <c r="L11" s="13" t="s">
        <v>3</v>
      </c>
      <c r="M11" s="13" t="s">
        <v>3</v>
      </c>
      <c r="N11" s="14">
        <v>0</v>
      </c>
      <c r="O11" s="14">
        <v>0</v>
      </c>
      <c r="P11" s="14">
        <v>0</v>
      </c>
      <c r="Q11" s="14">
        <v>6</v>
      </c>
      <c r="R11" s="14">
        <v>0</v>
      </c>
      <c r="S11" s="14">
        <v>3</v>
      </c>
      <c r="T11" s="14">
        <v>7.8</v>
      </c>
    </row>
    <row r="12" spans="1:20" x14ac:dyDescent="0.25">
      <c r="A12" s="9" t="s">
        <v>26</v>
      </c>
      <c r="B12" s="9" t="s">
        <v>17</v>
      </c>
      <c r="C12" s="9" t="s">
        <v>148</v>
      </c>
      <c r="D12" s="10">
        <v>502880</v>
      </c>
      <c r="E12" s="11">
        <v>45125.96026915509</v>
      </c>
      <c r="F12" s="12">
        <f t="shared" si="0"/>
        <v>14.600000000000001</v>
      </c>
      <c r="G12" s="12"/>
      <c r="H12" s="12">
        <f t="shared" si="1"/>
        <v>14.600000000000001</v>
      </c>
      <c r="I12" s="13" t="s">
        <v>59</v>
      </c>
      <c r="J12" s="13" t="s">
        <v>54</v>
      </c>
      <c r="K12" s="13" t="s">
        <v>35</v>
      </c>
      <c r="L12" s="13" t="s">
        <v>2</v>
      </c>
      <c r="M12" s="13" t="s">
        <v>3</v>
      </c>
      <c r="N12" s="14">
        <v>6</v>
      </c>
      <c r="O12" s="14">
        <v>0</v>
      </c>
      <c r="P12" s="14">
        <v>0</v>
      </c>
      <c r="Q12" s="14">
        <v>6</v>
      </c>
      <c r="R12" s="14">
        <v>0.8</v>
      </c>
      <c r="S12" s="14">
        <v>0</v>
      </c>
      <c r="T12" s="14">
        <v>1.8</v>
      </c>
    </row>
    <row r="13" spans="1:20" x14ac:dyDescent="0.25">
      <c r="A13" s="9" t="s">
        <v>26</v>
      </c>
      <c r="B13" s="9" t="s">
        <v>17</v>
      </c>
      <c r="C13" s="9" t="s">
        <v>148</v>
      </c>
      <c r="D13" s="10">
        <v>502051</v>
      </c>
      <c r="E13" s="11">
        <v>45125.015766828699</v>
      </c>
      <c r="F13" s="12">
        <f t="shared" si="0"/>
        <v>8.5</v>
      </c>
      <c r="G13" s="12"/>
      <c r="H13" s="12">
        <f t="shared" si="1"/>
        <v>8.5</v>
      </c>
      <c r="I13" s="13" t="s">
        <v>67</v>
      </c>
      <c r="J13" s="13" t="s">
        <v>54</v>
      </c>
      <c r="K13" s="13" t="s">
        <v>68</v>
      </c>
      <c r="L13" s="13" t="s">
        <v>3</v>
      </c>
      <c r="M13" s="13" t="s">
        <v>3</v>
      </c>
      <c r="N13" s="14">
        <v>0</v>
      </c>
      <c r="O13" s="14">
        <v>0</v>
      </c>
      <c r="P13" s="14">
        <v>0</v>
      </c>
      <c r="Q13" s="14">
        <v>6</v>
      </c>
      <c r="R13" s="14">
        <v>0.5</v>
      </c>
      <c r="S13" s="14">
        <v>0</v>
      </c>
      <c r="T13" s="14">
        <v>2</v>
      </c>
    </row>
    <row r="14" spans="1:20" x14ac:dyDescent="0.25">
      <c r="A14" s="9" t="s">
        <v>26</v>
      </c>
      <c r="B14" s="9" t="s">
        <v>17</v>
      </c>
      <c r="C14" s="9" t="s">
        <v>148</v>
      </c>
      <c r="D14" s="10">
        <v>502888</v>
      </c>
      <c r="E14" s="11">
        <v>45125.98011251157</v>
      </c>
      <c r="F14" s="12">
        <f t="shared" si="0"/>
        <v>8.5</v>
      </c>
      <c r="G14" s="12"/>
      <c r="H14" s="12">
        <f t="shared" si="1"/>
        <v>8.5</v>
      </c>
      <c r="I14" s="13" t="s">
        <v>65</v>
      </c>
      <c r="J14" s="13" t="s">
        <v>54</v>
      </c>
      <c r="K14" s="13" t="s">
        <v>66</v>
      </c>
      <c r="L14" s="13" t="s">
        <v>3</v>
      </c>
      <c r="M14" s="13" t="s">
        <v>3</v>
      </c>
      <c r="N14" s="14">
        <v>0</v>
      </c>
      <c r="O14" s="14">
        <v>0</v>
      </c>
      <c r="P14" s="14">
        <v>0</v>
      </c>
      <c r="Q14" s="14">
        <v>6</v>
      </c>
      <c r="R14" s="14">
        <v>1.1000000000000001</v>
      </c>
      <c r="S14" s="14">
        <v>0</v>
      </c>
      <c r="T14" s="14">
        <v>1.4</v>
      </c>
    </row>
    <row r="15" spans="1:20" x14ac:dyDescent="0.25">
      <c r="A15" s="9" t="s">
        <v>26</v>
      </c>
      <c r="B15" s="9" t="s">
        <v>17</v>
      </c>
      <c r="C15" s="9" t="s">
        <v>148</v>
      </c>
      <c r="D15" s="10">
        <v>500642</v>
      </c>
      <c r="E15" s="11">
        <v>45122.001534895833</v>
      </c>
      <c r="F15" s="12">
        <f t="shared" si="0"/>
        <v>8.3000000000000007</v>
      </c>
      <c r="G15" s="12"/>
      <c r="H15" s="12">
        <f t="shared" si="1"/>
        <v>8.3000000000000007</v>
      </c>
      <c r="I15" s="13" t="s">
        <v>64</v>
      </c>
      <c r="J15" s="13" t="s">
        <v>54</v>
      </c>
      <c r="K15" s="13" t="s">
        <v>49</v>
      </c>
      <c r="L15" s="13" t="s">
        <v>3</v>
      </c>
      <c r="M15" s="13" t="s">
        <v>3</v>
      </c>
      <c r="N15" s="14">
        <v>0</v>
      </c>
      <c r="O15" s="14">
        <v>0</v>
      </c>
      <c r="P15" s="14">
        <v>0</v>
      </c>
      <c r="Q15" s="14">
        <v>6</v>
      </c>
      <c r="R15" s="14">
        <v>1.5</v>
      </c>
      <c r="S15" s="14">
        <v>0</v>
      </c>
      <c r="T15" s="14">
        <v>0.8</v>
      </c>
    </row>
    <row r="16" spans="1:20" x14ac:dyDescent="0.25">
      <c r="A16" s="9" t="s">
        <v>26</v>
      </c>
      <c r="B16" s="9" t="s">
        <v>17</v>
      </c>
      <c r="C16" s="9" t="s">
        <v>148</v>
      </c>
      <c r="D16" s="10">
        <v>496750</v>
      </c>
      <c r="E16" s="11">
        <v>45118.469881041667</v>
      </c>
      <c r="F16" s="12">
        <f t="shared" si="0"/>
        <v>7.9</v>
      </c>
      <c r="G16" s="12"/>
      <c r="H16" s="12">
        <f t="shared" si="1"/>
        <v>7.9</v>
      </c>
      <c r="I16" s="13" t="s">
        <v>69</v>
      </c>
      <c r="J16" s="13" t="s">
        <v>54</v>
      </c>
      <c r="K16" s="13" t="s">
        <v>49</v>
      </c>
      <c r="L16" s="13" t="s">
        <v>3</v>
      </c>
      <c r="M16" s="13" t="s">
        <v>3</v>
      </c>
      <c r="N16" s="14">
        <v>0</v>
      </c>
      <c r="O16" s="14">
        <v>0</v>
      </c>
      <c r="P16" s="14">
        <v>0</v>
      </c>
      <c r="Q16" s="14">
        <v>6</v>
      </c>
      <c r="R16" s="14">
        <v>0.7</v>
      </c>
      <c r="S16" s="14">
        <v>0</v>
      </c>
      <c r="T16" s="14">
        <v>1.2</v>
      </c>
    </row>
    <row r="17" spans="1:20" x14ac:dyDescent="0.25">
      <c r="A17" s="9" t="s">
        <v>26</v>
      </c>
      <c r="B17" s="9" t="s">
        <v>17</v>
      </c>
      <c r="C17" s="9" t="s">
        <v>148</v>
      </c>
      <c r="D17" s="10">
        <v>496778</v>
      </c>
      <c r="E17" s="11">
        <v>45118.487050104166</v>
      </c>
      <c r="F17" s="12">
        <f t="shared" si="0"/>
        <v>7.6</v>
      </c>
      <c r="G17" s="12"/>
      <c r="H17" s="12">
        <f t="shared" si="1"/>
        <v>7.6</v>
      </c>
      <c r="I17" s="13" t="s">
        <v>70</v>
      </c>
      <c r="J17" s="13" t="s">
        <v>54</v>
      </c>
      <c r="K17" s="13" t="s">
        <v>71</v>
      </c>
      <c r="L17" s="13" t="s">
        <v>3</v>
      </c>
      <c r="M17" s="13" t="s">
        <v>3</v>
      </c>
      <c r="N17" s="14">
        <v>0</v>
      </c>
      <c r="O17" s="14">
        <v>0</v>
      </c>
      <c r="P17" s="14">
        <v>0</v>
      </c>
      <c r="Q17" s="14">
        <v>6</v>
      </c>
      <c r="R17" s="14">
        <v>1</v>
      </c>
      <c r="S17" s="14">
        <v>0</v>
      </c>
      <c r="T17" s="14">
        <v>0.6</v>
      </c>
    </row>
    <row r="18" spans="1:20" x14ac:dyDescent="0.25">
      <c r="A18" s="9" t="s">
        <v>26</v>
      </c>
      <c r="B18" s="9" t="s">
        <v>17</v>
      </c>
      <c r="C18" s="9" t="s">
        <v>148</v>
      </c>
      <c r="D18" s="10">
        <v>502525</v>
      </c>
      <c r="E18" s="11">
        <v>45125.593497245369</v>
      </c>
      <c r="F18" s="12">
        <f t="shared" si="0"/>
        <v>7</v>
      </c>
      <c r="G18" s="12"/>
      <c r="H18" s="12">
        <f t="shared" si="1"/>
        <v>7</v>
      </c>
      <c r="I18" s="13" t="s">
        <v>74</v>
      </c>
      <c r="J18" s="13" t="s">
        <v>54</v>
      </c>
      <c r="K18" s="13" t="s">
        <v>55</v>
      </c>
      <c r="L18" s="13" t="s">
        <v>3</v>
      </c>
      <c r="M18" s="13" t="s">
        <v>3</v>
      </c>
      <c r="N18" s="14">
        <v>0</v>
      </c>
      <c r="O18" s="14">
        <v>0</v>
      </c>
      <c r="P18" s="14">
        <v>0</v>
      </c>
      <c r="Q18" s="14">
        <v>6</v>
      </c>
      <c r="R18" s="14">
        <v>0.8</v>
      </c>
      <c r="S18" s="14">
        <v>0</v>
      </c>
      <c r="T18" s="14">
        <v>0.2</v>
      </c>
    </row>
  </sheetData>
  <sortState xmlns:xlrd2="http://schemas.microsoft.com/office/spreadsheetml/2017/richdata2" ref="A2:T19">
    <sortCondition ref="C2:C19" customList="APROVADO,REPROVADO,DESCLASSIFICADO,AUSENTE,CANCELADO"/>
    <sortCondition descending="1" ref="F2:F19"/>
    <sortCondition descending="1" ref="N2:N19"/>
    <sortCondition descending="1" ref="T2:T19"/>
    <sortCondition descending="1" ref="S2:S19"/>
    <sortCondition ref="E2:E19"/>
  </sortState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24"/>
  <sheetViews>
    <sheetView workbookViewId="0">
      <selection activeCell="F1" sqref="F1:F1048576"/>
    </sheetView>
  </sheetViews>
  <sheetFormatPr defaultRowHeight="15" x14ac:dyDescent="0.25"/>
  <cols>
    <col min="1" max="1" width="7.5703125" bestFit="1" customWidth="1"/>
    <col min="2" max="3" width="14.42578125" bestFit="1" customWidth="1"/>
    <col min="4" max="4" width="11.28515625" style="23" customWidth="1"/>
    <col min="5" max="5" width="15.85546875" bestFit="1" customWidth="1"/>
    <col min="6" max="7" width="15.85546875" customWidth="1"/>
    <col min="8" max="8" width="12.7109375" bestFit="1" customWidth="1"/>
    <col min="9" max="9" width="33" bestFit="1" customWidth="1"/>
    <col min="10" max="10" width="12.42578125" bestFit="1" customWidth="1"/>
    <col min="11" max="11" width="6.42578125" bestFit="1" customWidth="1"/>
    <col min="12" max="12" width="8.7109375" bestFit="1" customWidth="1"/>
    <col min="13" max="13" width="14.140625" bestFit="1" customWidth="1"/>
    <col min="14" max="14" width="17.42578125" bestFit="1" customWidth="1"/>
    <col min="15" max="15" width="28.140625" bestFit="1" customWidth="1"/>
    <col min="16" max="16" width="29.7109375" bestFit="1" customWidth="1"/>
    <col min="17" max="17" width="26.5703125" bestFit="1" customWidth="1"/>
    <col min="18" max="18" width="42.7109375" bestFit="1" customWidth="1"/>
    <col min="19" max="19" width="47.7109375" bestFit="1" customWidth="1"/>
    <col min="20" max="20" width="40.140625" bestFit="1" customWidth="1"/>
  </cols>
  <sheetData>
    <row r="1" spans="1:20" ht="30" x14ac:dyDescent="0.25">
      <c r="A1" s="8" t="s">
        <v>4</v>
      </c>
      <c r="B1" s="8" t="s">
        <v>0</v>
      </c>
      <c r="C1" s="8" t="s">
        <v>5</v>
      </c>
      <c r="D1" s="8" t="s">
        <v>6</v>
      </c>
      <c r="E1" s="8" t="s">
        <v>7</v>
      </c>
      <c r="F1" s="8" t="s">
        <v>140</v>
      </c>
      <c r="G1" s="8" t="s">
        <v>139</v>
      </c>
      <c r="H1" s="8" t="s">
        <v>19</v>
      </c>
      <c r="I1" s="8" t="s">
        <v>8</v>
      </c>
      <c r="J1" s="8" t="s">
        <v>9</v>
      </c>
      <c r="K1" s="8" t="s">
        <v>1</v>
      </c>
      <c r="L1" s="8" t="s">
        <v>10</v>
      </c>
      <c r="M1" s="8" t="s">
        <v>11</v>
      </c>
      <c r="N1" s="8" t="s">
        <v>20</v>
      </c>
      <c r="O1" s="8" t="s">
        <v>21</v>
      </c>
      <c r="P1" s="8" t="s">
        <v>22</v>
      </c>
      <c r="Q1" s="8" t="s">
        <v>23</v>
      </c>
      <c r="R1" s="8" t="s">
        <v>16</v>
      </c>
      <c r="S1" s="8" t="s">
        <v>24</v>
      </c>
      <c r="T1" s="8" t="s">
        <v>25</v>
      </c>
    </row>
    <row r="2" spans="1:20" x14ac:dyDescent="0.25">
      <c r="A2" s="9" t="s">
        <v>26</v>
      </c>
      <c r="B2" s="9" t="s">
        <v>17</v>
      </c>
      <c r="C2" s="9" t="s">
        <v>146</v>
      </c>
      <c r="D2" s="24">
        <v>496793</v>
      </c>
      <c r="E2" s="11">
        <v>45118.513520775465</v>
      </c>
      <c r="F2" s="12">
        <f t="shared" ref="F2:F24" si="0">G2+H2</f>
        <v>39.58</v>
      </c>
      <c r="G2" s="12">
        <v>17.079999999999998</v>
      </c>
      <c r="H2" s="12">
        <f t="shared" ref="H2:H24" si="1">N2+O2+P2+Q2+R2+S2+T2</f>
        <v>22.5</v>
      </c>
      <c r="I2" s="25" t="s">
        <v>77</v>
      </c>
      <c r="J2" s="13" t="s">
        <v>78</v>
      </c>
      <c r="K2" s="13" t="s">
        <v>31</v>
      </c>
      <c r="L2" s="13" t="s">
        <v>3</v>
      </c>
      <c r="M2" s="13" t="s">
        <v>3</v>
      </c>
      <c r="N2" s="14">
        <v>0</v>
      </c>
      <c r="O2" s="14">
        <v>0</v>
      </c>
      <c r="P2" s="14">
        <v>0</v>
      </c>
      <c r="Q2" s="14">
        <v>6</v>
      </c>
      <c r="R2" s="14">
        <v>1.5</v>
      </c>
      <c r="S2" s="14">
        <v>3</v>
      </c>
      <c r="T2" s="14">
        <v>12</v>
      </c>
    </row>
    <row r="3" spans="1:20" x14ac:dyDescent="0.25">
      <c r="A3" s="9" t="s">
        <v>26</v>
      </c>
      <c r="B3" s="9" t="s">
        <v>17</v>
      </c>
      <c r="C3" s="9" t="s">
        <v>146</v>
      </c>
      <c r="D3" s="24">
        <v>502621</v>
      </c>
      <c r="E3" s="11">
        <v>45125.683224791668</v>
      </c>
      <c r="F3" s="12">
        <f t="shared" si="0"/>
        <v>35.349999999999994</v>
      </c>
      <c r="G3" s="12">
        <v>16.149999999999999</v>
      </c>
      <c r="H3" s="12">
        <f t="shared" si="1"/>
        <v>19.2</v>
      </c>
      <c r="I3" s="25" t="s">
        <v>81</v>
      </c>
      <c r="J3" s="13" t="s">
        <v>78</v>
      </c>
      <c r="K3" s="13" t="s">
        <v>41</v>
      </c>
      <c r="L3" s="13" t="s">
        <v>3</v>
      </c>
      <c r="M3" s="13" t="s">
        <v>3</v>
      </c>
      <c r="N3" s="14">
        <v>0</v>
      </c>
      <c r="O3" s="14">
        <v>0</v>
      </c>
      <c r="P3" s="14">
        <v>0</v>
      </c>
      <c r="Q3" s="14">
        <v>6</v>
      </c>
      <c r="R3" s="14">
        <v>1.2</v>
      </c>
      <c r="S3" s="14">
        <v>0</v>
      </c>
      <c r="T3" s="14">
        <v>12</v>
      </c>
    </row>
    <row r="4" spans="1:20" x14ac:dyDescent="0.25">
      <c r="A4" s="9" t="s">
        <v>26</v>
      </c>
      <c r="B4" s="9" t="s">
        <v>17</v>
      </c>
      <c r="C4" s="9" t="s">
        <v>146</v>
      </c>
      <c r="D4" s="24">
        <v>496446</v>
      </c>
      <c r="E4" s="11">
        <v>45117.936214976849</v>
      </c>
      <c r="F4" s="12">
        <f t="shared" si="0"/>
        <v>32.83</v>
      </c>
      <c r="G4" s="12">
        <v>13.83</v>
      </c>
      <c r="H4" s="12">
        <f t="shared" si="1"/>
        <v>19</v>
      </c>
      <c r="I4" s="25" t="s">
        <v>83</v>
      </c>
      <c r="J4" s="13" t="s">
        <v>78</v>
      </c>
      <c r="K4" s="13" t="s">
        <v>84</v>
      </c>
      <c r="L4" s="13" t="s">
        <v>3</v>
      </c>
      <c r="M4" s="13" t="s">
        <v>3</v>
      </c>
      <c r="N4" s="14">
        <v>0</v>
      </c>
      <c r="O4" s="14">
        <v>0</v>
      </c>
      <c r="P4" s="14">
        <v>0</v>
      </c>
      <c r="Q4" s="14">
        <v>6</v>
      </c>
      <c r="R4" s="14">
        <v>1</v>
      </c>
      <c r="S4" s="14">
        <v>3</v>
      </c>
      <c r="T4" s="14">
        <v>9</v>
      </c>
    </row>
    <row r="5" spans="1:20" x14ac:dyDescent="0.25">
      <c r="A5" s="9" t="s">
        <v>26</v>
      </c>
      <c r="B5" s="9" t="s">
        <v>17</v>
      </c>
      <c r="C5" s="9" t="s">
        <v>146</v>
      </c>
      <c r="D5" s="24">
        <v>496749</v>
      </c>
      <c r="E5" s="11">
        <v>45118.468450023145</v>
      </c>
      <c r="F5" s="12">
        <f t="shared" si="0"/>
        <v>30.75</v>
      </c>
      <c r="G5" s="12">
        <v>11.25</v>
      </c>
      <c r="H5" s="12">
        <f t="shared" si="1"/>
        <v>19.5</v>
      </c>
      <c r="I5" s="25" t="s">
        <v>79</v>
      </c>
      <c r="J5" s="13" t="s">
        <v>78</v>
      </c>
      <c r="K5" s="13" t="s">
        <v>41</v>
      </c>
      <c r="L5" s="13" t="s">
        <v>3</v>
      </c>
      <c r="M5" s="13" t="s">
        <v>3</v>
      </c>
      <c r="N5" s="14">
        <v>0</v>
      </c>
      <c r="O5" s="14">
        <v>0</v>
      </c>
      <c r="P5" s="14">
        <v>0</v>
      </c>
      <c r="Q5" s="14">
        <v>6</v>
      </c>
      <c r="R5" s="14">
        <v>1.5</v>
      </c>
      <c r="S5" s="14">
        <v>0</v>
      </c>
      <c r="T5" s="14">
        <v>12</v>
      </c>
    </row>
    <row r="6" spans="1:20" x14ac:dyDescent="0.25">
      <c r="A6" s="9" t="s">
        <v>26</v>
      </c>
      <c r="B6" s="9" t="s">
        <v>17</v>
      </c>
      <c r="C6" s="9" t="s">
        <v>146</v>
      </c>
      <c r="D6" s="24">
        <v>502026</v>
      </c>
      <c r="E6" s="11">
        <v>45124.977977962961</v>
      </c>
      <c r="F6" s="12">
        <f t="shared" si="0"/>
        <v>26.009999999999998</v>
      </c>
      <c r="G6" s="12">
        <v>13.41</v>
      </c>
      <c r="H6" s="12">
        <f t="shared" si="1"/>
        <v>12.6</v>
      </c>
      <c r="I6" s="13" t="s">
        <v>92</v>
      </c>
      <c r="J6" s="13" t="s">
        <v>78</v>
      </c>
      <c r="K6" s="13" t="s">
        <v>58</v>
      </c>
      <c r="L6" s="13" t="s">
        <v>3</v>
      </c>
      <c r="M6" s="13" t="s">
        <v>3</v>
      </c>
      <c r="N6" s="14">
        <v>0</v>
      </c>
      <c r="O6" s="14">
        <v>0</v>
      </c>
      <c r="P6" s="14">
        <v>0</v>
      </c>
      <c r="Q6" s="14">
        <v>6</v>
      </c>
      <c r="R6" s="14">
        <v>0.6</v>
      </c>
      <c r="S6" s="14">
        <v>0</v>
      </c>
      <c r="T6" s="14">
        <v>6</v>
      </c>
    </row>
    <row r="7" spans="1:20" x14ac:dyDescent="0.25">
      <c r="A7" s="9" t="s">
        <v>26</v>
      </c>
      <c r="B7" s="9" t="s">
        <v>17</v>
      </c>
      <c r="C7" s="9" t="s">
        <v>146</v>
      </c>
      <c r="D7" s="24">
        <v>496924</v>
      </c>
      <c r="E7" s="11">
        <v>45118.638771909718</v>
      </c>
      <c r="F7" s="12">
        <f t="shared" si="0"/>
        <v>23.880000000000003</v>
      </c>
      <c r="G7" s="12">
        <v>11.38</v>
      </c>
      <c r="H7" s="12">
        <f t="shared" si="1"/>
        <v>12.5</v>
      </c>
      <c r="I7" s="13" t="s">
        <v>91</v>
      </c>
      <c r="J7" s="13" t="s">
        <v>78</v>
      </c>
      <c r="K7" s="13" t="s">
        <v>35</v>
      </c>
      <c r="L7" s="13" t="s">
        <v>3</v>
      </c>
      <c r="M7" s="13" t="s">
        <v>3</v>
      </c>
      <c r="N7" s="14">
        <v>0</v>
      </c>
      <c r="O7" s="14">
        <v>0</v>
      </c>
      <c r="P7" s="14">
        <v>0</v>
      </c>
      <c r="Q7" s="14">
        <v>6</v>
      </c>
      <c r="R7" s="14">
        <v>1.5</v>
      </c>
      <c r="S7" s="14">
        <v>3</v>
      </c>
      <c r="T7" s="14">
        <v>2</v>
      </c>
    </row>
    <row r="8" spans="1:20" x14ac:dyDescent="0.25">
      <c r="A8" s="9" t="s">
        <v>26</v>
      </c>
      <c r="B8" s="9" t="s">
        <v>17</v>
      </c>
      <c r="C8" s="9" t="s">
        <v>146</v>
      </c>
      <c r="D8" s="24">
        <v>496480</v>
      </c>
      <c r="E8" s="11">
        <v>45117.992769166667</v>
      </c>
      <c r="F8" s="12">
        <f t="shared" si="0"/>
        <v>22.009999999999998</v>
      </c>
      <c r="G8" s="12">
        <v>15.01</v>
      </c>
      <c r="H8" s="12">
        <f t="shared" si="1"/>
        <v>7</v>
      </c>
      <c r="I8" s="13" t="s">
        <v>102</v>
      </c>
      <c r="J8" s="13" t="s">
        <v>78</v>
      </c>
      <c r="K8" s="13" t="s">
        <v>103</v>
      </c>
      <c r="L8" s="13" t="s">
        <v>3</v>
      </c>
      <c r="M8" s="13" t="s">
        <v>3</v>
      </c>
      <c r="N8" s="14">
        <v>0</v>
      </c>
      <c r="O8" s="14">
        <v>0</v>
      </c>
      <c r="P8" s="14">
        <v>0</v>
      </c>
      <c r="Q8" s="14">
        <v>6</v>
      </c>
      <c r="R8" s="14">
        <v>0</v>
      </c>
      <c r="S8" s="14">
        <v>0</v>
      </c>
      <c r="T8" s="14">
        <v>1</v>
      </c>
    </row>
    <row r="9" spans="1:20" x14ac:dyDescent="0.25">
      <c r="A9" s="9" t="s">
        <v>26</v>
      </c>
      <c r="B9" s="9" t="s">
        <v>17</v>
      </c>
      <c r="C9" s="9" t="s">
        <v>146</v>
      </c>
      <c r="D9" s="24">
        <v>496452</v>
      </c>
      <c r="E9" s="11">
        <v>45117.949351238422</v>
      </c>
      <c r="F9" s="12">
        <f t="shared" si="0"/>
        <v>21.83</v>
      </c>
      <c r="G9" s="12">
        <v>14.43</v>
      </c>
      <c r="H9" s="12">
        <f t="shared" si="1"/>
        <v>7.3999999999999995</v>
      </c>
      <c r="I9" s="13" t="s">
        <v>99</v>
      </c>
      <c r="J9" s="13" t="s">
        <v>78</v>
      </c>
      <c r="K9" s="13" t="s">
        <v>37</v>
      </c>
      <c r="L9" s="13" t="s">
        <v>3</v>
      </c>
      <c r="M9" s="13" t="s">
        <v>3</v>
      </c>
      <c r="N9" s="14">
        <v>0</v>
      </c>
      <c r="O9" s="14">
        <v>0</v>
      </c>
      <c r="P9" s="14">
        <v>0</v>
      </c>
      <c r="Q9" s="14">
        <v>6</v>
      </c>
      <c r="R9" s="14">
        <v>0.8</v>
      </c>
      <c r="S9" s="14">
        <v>0</v>
      </c>
      <c r="T9" s="14">
        <v>0.6</v>
      </c>
    </row>
    <row r="10" spans="1:20" x14ac:dyDescent="0.25">
      <c r="A10" s="9" t="s">
        <v>26</v>
      </c>
      <c r="B10" s="9" t="s">
        <v>17</v>
      </c>
      <c r="C10" s="9" t="s">
        <v>146</v>
      </c>
      <c r="D10" s="24">
        <v>502637</v>
      </c>
      <c r="E10" s="11">
        <v>45125.694947291668</v>
      </c>
      <c r="F10" s="12">
        <f t="shared" si="0"/>
        <v>19.060000000000002</v>
      </c>
      <c r="G10" s="12">
        <v>12.66</v>
      </c>
      <c r="H10" s="12">
        <f t="shared" si="1"/>
        <v>6.4</v>
      </c>
      <c r="I10" s="13" t="s">
        <v>104</v>
      </c>
      <c r="J10" s="13" t="s">
        <v>78</v>
      </c>
      <c r="K10" s="13" t="s">
        <v>35</v>
      </c>
      <c r="L10" s="13" t="s">
        <v>3</v>
      </c>
      <c r="M10" s="13" t="s">
        <v>3</v>
      </c>
      <c r="N10" s="14">
        <v>0</v>
      </c>
      <c r="O10" s="14">
        <v>0</v>
      </c>
      <c r="P10" s="14">
        <v>0</v>
      </c>
      <c r="Q10" s="14">
        <v>6</v>
      </c>
      <c r="R10" s="14">
        <v>0.2</v>
      </c>
      <c r="S10" s="14">
        <v>0</v>
      </c>
      <c r="T10" s="14">
        <v>0.2</v>
      </c>
    </row>
    <row r="11" spans="1:20" x14ac:dyDescent="0.25">
      <c r="A11" s="9" t="s">
        <v>26</v>
      </c>
      <c r="B11" s="9" t="s">
        <v>17</v>
      </c>
      <c r="C11" s="9" t="s">
        <v>12</v>
      </c>
      <c r="D11" s="24">
        <v>502016</v>
      </c>
      <c r="E11" s="11">
        <v>45124.931510115741</v>
      </c>
      <c r="F11" s="12">
        <f t="shared" si="0"/>
        <v>9.1</v>
      </c>
      <c r="G11" s="12"/>
      <c r="H11" s="12">
        <f t="shared" si="1"/>
        <v>9.1</v>
      </c>
      <c r="I11" s="13" t="s">
        <v>96</v>
      </c>
      <c r="J11" s="13" t="s">
        <v>78</v>
      </c>
      <c r="K11" s="13" t="s">
        <v>97</v>
      </c>
      <c r="L11" s="13" t="s">
        <v>3</v>
      </c>
      <c r="M11" s="13" t="s">
        <v>3</v>
      </c>
      <c r="N11" s="14">
        <v>0</v>
      </c>
      <c r="O11" s="14">
        <v>0</v>
      </c>
      <c r="P11" s="14">
        <v>0</v>
      </c>
      <c r="Q11" s="14">
        <v>6</v>
      </c>
      <c r="R11" s="14">
        <v>0.7</v>
      </c>
      <c r="S11" s="14">
        <v>0</v>
      </c>
      <c r="T11" s="14">
        <v>2.4</v>
      </c>
    </row>
    <row r="12" spans="1:20" x14ac:dyDescent="0.25">
      <c r="A12" s="9" t="s">
        <v>26</v>
      </c>
      <c r="B12" s="9" t="s">
        <v>17</v>
      </c>
      <c r="C12" s="9" t="s">
        <v>12</v>
      </c>
      <c r="D12" s="24">
        <v>501941</v>
      </c>
      <c r="E12" s="11">
        <v>45124.80636815972</v>
      </c>
      <c r="F12" s="12">
        <f t="shared" si="0"/>
        <v>8.6999999999999993</v>
      </c>
      <c r="G12" s="12"/>
      <c r="H12" s="12">
        <f t="shared" si="1"/>
        <v>8.6999999999999993</v>
      </c>
      <c r="I12" s="13" t="s">
        <v>95</v>
      </c>
      <c r="J12" s="13" t="s">
        <v>78</v>
      </c>
      <c r="K12" s="13" t="s">
        <v>58</v>
      </c>
      <c r="L12" s="13" t="s">
        <v>3</v>
      </c>
      <c r="M12" s="13" t="s">
        <v>3</v>
      </c>
      <c r="N12" s="14">
        <v>0</v>
      </c>
      <c r="O12" s="14">
        <v>0</v>
      </c>
      <c r="P12" s="14">
        <v>0</v>
      </c>
      <c r="Q12" s="14">
        <v>6</v>
      </c>
      <c r="R12" s="14">
        <v>1.5</v>
      </c>
      <c r="S12" s="14">
        <v>0</v>
      </c>
      <c r="T12" s="14">
        <v>1.2</v>
      </c>
    </row>
    <row r="13" spans="1:20" x14ac:dyDescent="0.25">
      <c r="A13" s="9" t="s">
        <v>26</v>
      </c>
      <c r="B13" s="9" t="s">
        <v>17</v>
      </c>
      <c r="C13" s="9" t="s">
        <v>12</v>
      </c>
      <c r="D13" s="24">
        <v>497329</v>
      </c>
      <c r="E13" s="11">
        <v>45119.025626168979</v>
      </c>
      <c r="F13" s="12">
        <f t="shared" si="0"/>
        <v>8.1</v>
      </c>
      <c r="G13" s="12"/>
      <c r="H13" s="12">
        <f t="shared" si="1"/>
        <v>8.1</v>
      </c>
      <c r="I13" s="13" t="s">
        <v>98</v>
      </c>
      <c r="J13" s="13" t="s">
        <v>78</v>
      </c>
      <c r="K13" s="13" t="s">
        <v>44</v>
      </c>
      <c r="L13" s="13" t="s">
        <v>3</v>
      </c>
      <c r="M13" s="13" t="s">
        <v>3</v>
      </c>
      <c r="N13" s="14">
        <v>0</v>
      </c>
      <c r="O13" s="14">
        <v>0</v>
      </c>
      <c r="P13" s="14">
        <v>0</v>
      </c>
      <c r="Q13" s="14">
        <v>6</v>
      </c>
      <c r="R13" s="14">
        <v>1.5</v>
      </c>
      <c r="S13" s="14">
        <v>0</v>
      </c>
      <c r="T13" s="14">
        <v>0.6</v>
      </c>
    </row>
    <row r="14" spans="1:20" x14ac:dyDescent="0.25">
      <c r="A14" s="9" t="s">
        <v>26</v>
      </c>
      <c r="B14" s="9" t="s">
        <v>17</v>
      </c>
      <c r="C14" s="9" t="s">
        <v>12</v>
      </c>
      <c r="D14" s="24">
        <v>499350</v>
      </c>
      <c r="E14" s="11">
        <v>45120.872949930555</v>
      </c>
      <c r="F14" s="12">
        <f t="shared" si="0"/>
        <v>7.6</v>
      </c>
      <c r="G14" s="12"/>
      <c r="H14" s="12">
        <f t="shared" si="1"/>
        <v>7.6</v>
      </c>
      <c r="I14" s="13" t="s">
        <v>100</v>
      </c>
      <c r="J14" s="13" t="s">
        <v>78</v>
      </c>
      <c r="K14" s="13" t="s">
        <v>37</v>
      </c>
      <c r="L14" s="13" t="s">
        <v>3</v>
      </c>
      <c r="M14" s="13" t="s">
        <v>3</v>
      </c>
      <c r="N14" s="14">
        <v>0</v>
      </c>
      <c r="O14" s="14">
        <v>0</v>
      </c>
      <c r="P14" s="14">
        <v>0</v>
      </c>
      <c r="Q14" s="14">
        <v>6</v>
      </c>
      <c r="R14" s="14">
        <v>0</v>
      </c>
      <c r="S14" s="14">
        <v>0</v>
      </c>
      <c r="T14" s="14">
        <v>1.6</v>
      </c>
    </row>
    <row r="15" spans="1:20" x14ac:dyDescent="0.25">
      <c r="A15" s="9" t="s">
        <v>26</v>
      </c>
      <c r="B15" s="9" t="s">
        <v>17</v>
      </c>
      <c r="C15" s="9" t="s">
        <v>12</v>
      </c>
      <c r="D15" s="24">
        <v>502797</v>
      </c>
      <c r="E15" s="11">
        <v>45125.851726805551</v>
      </c>
      <c r="F15" s="12">
        <f t="shared" si="0"/>
        <v>7.6</v>
      </c>
      <c r="G15" s="12"/>
      <c r="H15" s="12">
        <f t="shared" si="1"/>
        <v>7.6</v>
      </c>
      <c r="I15" s="13" t="s">
        <v>101</v>
      </c>
      <c r="J15" s="13" t="s">
        <v>78</v>
      </c>
      <c r="K15" s="13" t="s">
        <v>31</v>
      </c>
      <c r="L15" s="13" t="s">
        <v>3</v>
      </c>
      <c r="M15" s="13" t="s">
        <v>3</v>
      </c>
      <c r="N15" s="14">
        <v>0</v>
      </c>
      <c r="O15" s="14">
        <v>0</v>
      </c>
      <c r="P15" s="14">
        <v>0</v>
      </c>
      <c r="Q15" s="14">
        <v>6</v>
      </c>
      <c r="R15" s="14">
        <v>0</v>
      </c>
      <c r="S15" s="14">
        <v>0</v>
      </c>
      <c r="T15" s="14">
        <v>1.6</v>
      </c>
    </row>
    <row r="16" spans="1:20" x14ac:dyDescent="0.25">
      <c r="A16" s="9" t="s">
        <v>26</v>
      </c>
      <c r="B16" s="9" t="s">
        <v>17</v>
      </c>
      <c r="C16" s="9" t="s">
        <v>148</v>
      </c>
      <c r="D16" s="24">
        <v>501758</v>
      </c>
      <c r="E16" s="11">
        <v>45124.602557245365</v>
      </c>
      <c r="F16" s="12">
        <f t="shared" si="0"/>
        <v>19.5</v>
      </c>
      <c r="G16" s="12"/>
      <c r="H16" s="12">
        <f t="shared" si="1"/>
        <v>19.5</v>
      </c>
      <c r="I16" s="13" t="s">
        <v>80</v>
      </c>
      <c r="J16" s="13" t="s">
        <v>78</v>
      </c>
      <c r="K16" s="13" t="s">
        <v>43</v>
      </c>
      <c r="L16" s="13" t="s">
        <v>3</v>
      </c>
      <c r="M16" s="13" t="s">
        <v>3</v>
      </c>
      <c r="N16" s="14">
        <v>0</v>
      </c>
      <c r="O16" s="14">
        <v>0</v>
      </c>
      <c r="P16" s="14">
        <v>0</v>
      </c>
      <c r="Q16" s="14">
        <v>6</v>
      </c>
      <c r="R16" s="14">
        <v>1.5</v>
      </c>
      <c r="S16" s="14">
        <v>0</v>
      </c>
      <c r="T16" s="14">
        <v>12</v>
      </c>
    </row>
    <row r="17" spans="1:20" x14ac:dyDescent="0.25">
      <c r="A17" s="9" t="s">
        <v>26</v>
      </c>
      <c r="B17" s="9" t="s">
        <v>17</v>
      </c>
      <c r="C17" s="9" t="s">
        <v>148</v>
      </c>
      <c r="D17" s="24">
        <v>502781</v>
      </c>
      <c r="E17" s="11">
        <v>45125.836676284722</v>
      </c>
      <c r="F17" s="12">
        <f t="shared" si="0"/>
        <v>19.100000000000001</v>
      </c>
      <c r="G17" s="12"/>
      <c r="H17" s="12">
        <f t="shared" si="1"/>
        <v>19.100000000000001</v>
      </c>
      <c r="I17" s="13" t="s">
        <v>82</v>
      </c>
      <c r="J17" s="13" t="s">
        <v>78</v>
      </c>
      <c r="K17" s="13" t="s">
        <v>55</v>
      </c>
      <c r="L17" s="13" t="s">
        <v>3</v>
      </c>
      <c r="M17" s="13" t="s">
        <v>3</v>
      </c>
      <c r="N17" s="14">
        <v>0</v>
      </c>
      <c r="O17" s="14">
        <v>0</v>
      </c>
      <c r="P17" s="14">
        <v>0</v>
      </c>
      <c r="Q17" s="14">
        <v>6</v>
      </c>
      <c r="R17" s="14">
        <v>1.1000000000000001</v>
      </c>
      <c r="S17" s="14">
        <v>3</v>
      </c>
      <c r="T17" s="14">
        <v>9</v>
      </c>
    </row>
    <row r="18" spans="1:20" x14ac:dyDescent="0.25">
      <c r="A18" s="9" t="s">
        <v>26</v>
      </c>
      <c r="B18" s="9" t="s">
        <v>17</v>
      </c>
      <c r="C18" s="9" t="s">
        <v>148</v>
      </c>
      <c r="D18" s="24">
        <v>502655</v>
      </c>
      <c r="E18" s="11">
        <v>45125.716002974536</v>
      </c>
      <c r="F18" s="12">
        <f t="shared" si="0"/>
        <v>18.8</v>
      </c>
      <c r="G18" s="12"/>
      <c r="H18" s="12">
        <f t="shared" si="1"/>
        <v>18.8</v>
      </c>
      <c r="I18" s="13" t="s">
        <v>85</v>
      </c>
      <c r="J18" s="13" t="s">
        <v>78</v>
      </c>
      <c r="K18" s="13" t="s">
        <v>86</v>
      </c>
      <c r="L18" s="13" t="s">
        <v>3</v>
      </c>
      <c r="M18" s="13" t="s">
        <v>3</v>
      </c>
      <c r="N18" s="14">
        <v>0</v>
      </c>
      <c r="O18" s="14">
        <v>0</v>
      </c>
      <c r="P18" s="14">
        <v>0</v>
      </c>
      <c r="Q18" s="14">
        <v>6</v>
      </c>
      <c r="R18" s="14">
        <v>0.8</v>
      </c>
      <c r="S18" s="14">
        <v>0</v>
      </c>
      <c r="T18" s="14">
        <v>12</v>
      </c>
    </row>
    <row r="19" spans="1:20" x14ac:dyDescent="0.25">
      <c r="A19" s="9" t="s">
        <v>26</v>
      </c>
      <c r="B19" s="9" t="s">
        <v>17</v>
      </c>
      <c r="C19" s="9" t="s">
        <v>148</v>
      </c>
      <c r="D19" s="24">
        <v>501906</v>
      </c>
      <c r="E19" s="11">
        <v>45124.782618460646</v>
      </c>
      <c r="F19" s="12">
        <f t="shared" si="0"/>
        <v>18.600000000000001</v>
      </c>
      <c r="G19" s="12"/>
      <c r="H19" s="12">
        <f t="shared" si="1"/>
        <v>18.600000000000001</v>
      </c>
      <c r="I19" s="13" t="s">
        <v>88</v>
      </c>
      <c r="J19" s="13" t="s">
        <v>78</v>
      </c>
      <c r="K19" s="13" t="s">
        <v>55</v>
      </c>
      <c r="L19" s="13" t="s">
        <v>3</v>
      </c>
      <c r="M19" s="13" t="s">
        <v>3</v>
      </c>
      <c r="N19" s="14">
        <v>0</v>
      </c>
      <c r="O19" s="14">
        <v>0</v>
      </c>
      <c r="P19" s="14">
        <v>0</v>
      </c>
      <c r="Q19" s="14">
        <v>6</v>
      </c>
      <c r="R19" s="14">
        <v>0</v>
      </c>
      <c r="S19" s="14">
        <v>3</v>
      </c>
      <c r="T19" s="14">
        <v>9.6</v>
      </c>
    </row>
    <row r="20" spans="1:20" x14ac:dyDescent="0.25">
      <c r="A20" s="9" t="s">
        <v>26</v>
      </c>
      <c r="B20" s="9" t="s">
        <v>17</v>
      </c>
      <c r="C20" s="9" t="s">
        <v>148</v>
      </c>
      <c r="D20" s="24">
        <v>501985</v>
      </c>
      <c r="E20" s="11">
        <v>45124.866987361107</v>
      </c>
      <c r="F20" s="12">
        <f t="shared" si="0"/>
        <v>18.600000000000001</v>
      </c>
      <c r="G20" s="12"/>
      <c r="H20" s="12">
        <f t="shared" si="1"/>
        <v>18.600000000000001</v>
      </c>
      <c r="I20" s="13" t="s">
        <v>89</v>
      </c>
      <c r="J20" s="13" t="s">
        <v>78</v>
      </c>
      <c r="K20" s="13" t="s">
        <v>35</v>
      </c>
      <c r="L20" s="13" t="s">
        <v>3</v>
      </c>
      <c r="M20" s="13" t="s">
        <v>3</v>
      </c>
      <c r="N20" s="14">
        <v>0</v>
      </c>
      <c r="O20" s="14">
        <v>0</v>
      </c>
      <c r="P20" s="14">
        <v>0</v>
      </c>
      <c r="Q20" s="14">
        <v>6</v>
      </c>
      <c r="R20" s="14">
        <v>0</v>
      </c>
      <c r="S20" s="14">
        <v>3</v>
      </c>
      <c r="T20" s="14">
        <v>9.6</v>
      </c>
    </row>
    <row r="21" spans="1:20" x14ac:dyDescent="0.25">
      <c r="A21" s="9" t="s">
        <v>26</v>
      </c>
      <c r="B21" s="9" t="s">
        <v>17</v>
      </c>
      <c r="C21" s="9" t="s">
        <v>148</v>
      </c>
      <c r="D21" s="24">
        <v>498789</v>
      </c>
      <c r="E21" s="11">
        <v>45120.45277546296</v>
      </c>
      <c r="F21" s="12">
        <f t="shared" si="0"/>
        <v>18</v>
      </c>
      <c r="G21" s="12"/>
      <c r="H21" s="12">
        <f t="shared" si="1"/>
        <v>18</v>
      </c>
      <c r="I21" s="13" t="s">
        <v>90</v>
      </c>
      <c r="J21" s="13" t="s">
        <v>78</v>
      </c>
      <c r="K21" s="13" t="s">
        <v>41</v>
      </c>
      <c r="L21" s="13" t="s">
        <v>3</v>
      </c>
      <c r="M21" s="13" t="s">
        <v>3</v>
      </c>
      <c r="N21" s="14">
        <v>0</v>
      </c>
      <c r="O21" s="14">
        <v>0</v>
      </c>
      <c r="P21" s="14">
        <v>0</v>
      </c>
      <c r="Q21" s="14">
        <v>6</v>
      </c>
      <c r="R21" s="14">
        <v>0</v>
      </c>
      <c r="S21" s="14">
        <v>0</v>
      </c>
      <c r="T21" s="14">
        <v>12</v>
      </c>
    </row>
    <row r="22" spans="1:20" x14ac:dyDescent="0.25">
      <c r="A22" s="9" t="s">
        <v>26</v>
      </c>
      <c r="B22" s="9" t="s">
        <v>17</v>
      </c>
      <c r="C22" s="9" t="s">
        <v>148</v>
      </c>
      <c r="D22" s="24">
        <v>500819</v>
      </c>
      <c r="E22" s="11">
        <v>45122.617678622686</v>
      </c>
      <c r="F22" s="12">
        <f t="shared" si="0"/>
        <v>17.5</v>
      </c>
      <c r="G22" s="12"/>
      <c r="H22" s="12">
        <f t="shared" si="1"/>
        <v>17.5</v>
      </c>
      <c r="I22" s="13" t="s">
        <v>87</v>
      </c>
      <c r="J22" s="13" t="s">
        <v>78</v>
      </c>
      <c r="K22" s="13" t="s">
        <v>84</v>
      </c>
      <c r="L22" s="13" t="s">
        <v>3</v>
      </c>
      <c r="M22" s="13" t="s">
        <v>3</v>
      </c>
      <c r="N22" s="14">
        <v>0</v>
      </c>
      <c r="O22" s="14">
        <v>0</v>
      </c>
      <c r="P22" s="14">
        <v>0</v>
      </c>
      <c r="Q22" s="14">
        <v>6</v>
      </c>
      <c r="R22" s="14">
        <v>1.5</v>
      </c>
      <c r="S22" s="14">
        <v>0</v>
      </c>
      <c r="T22" s="14">
        <v>10</v>
      </c>
    </row>
    <row r="23" spans="1:20" x14ac:dyDescent="0.25">
      <c r="A23" s="9" t="s">
        <v>26</v>
      </c>
      <c r="B23" s="9" t="s">
        <v>17</v>
      </c>
      <c r="C23" s="9" t="s">
        <v>148</v>
      </c>
      <c r="D23" s="24">
        <v>497920</v>
      </c>
      <c r="E23" s="11">
        <v>45119.56599333333</v>
      </c>
      <c r="F23" s="12">
        <f t="shared" si="0"/>
        <v>11.3</v>
      </c>
      <c r="G23" s="12"/>
      <c r="H23" s="12">
        <f t="shared" si="1"/>
        <v>11.3</v>
      </c>
      <c r="I23" s="13" t="s">
        <v>93</v>
      </c>
      <c r="J23" s="13" t="s">
        <v>78</v>
      </c>
      <c r="K23" s="13" t="s">
        <v>29</v>
      </c>
      <c r="L23" s="13" t="s">
        <v>3</v>
      </c>
      <c r="M23" s="13" t="s">
        <v>3</v>
      </c>
      <c r="N23" s="14">
        <v>0</v>
      </c>
      <c r="O23" s="14">
        <v>0</v>
      </c>
      <c r="P23" s="14">
        <v>0</v>
      </c>
      <c r="Q23" s="14">
        <v>6</v>
      </c>
      <c r="R23" s="14">
        <v>1.5</v>
      </c>
      <c r="S23" s="14">
        <v>3</v>
      </c>
      <c r="T23" s="14">
        <v>0.8</v>
      </c>
    </row>
    <row r="24" spans="1:20" x14ac:dyDescent="0.25">
      <c r="A24" s="9" t="s">
        <v>26</v>
      </c>
      <c r="B24" s="9" t="s">
        <v>17</v>
      </c>
      <c r="C24" s="9" t="s">
        <v>148</v>
      </c>
      <c r="D24" s="24">
        <v>502836</v>
      </c>
      <c r="E24" s="11">
        <v>45125.89374644676</v>
      </c>
      <c r="F24" s="12">
        <f t="shared" si="0"/>
        <v>9.1</v>
      </c>
      <c r="G24" s="12"/>
      <c r="H24" s="12">
        <f t="shared" si="1"/>
        <v>9.1</v>
      </c>
      <c r="I24" s="13" t="s">
        <v>94</v>
      </c>
      <c r="J24" s="13" t="s">
        <v>78</v>
      </c>
      <c r="K24" s="13" t="s">
        <v>49</v>
      </c>
      <c r="L24" s="13" t="s">
        <v>3</v>
      </c>
      <c r="M24" s="13" t="s">
        <v>3</v>
      </c>
      <c r="N24" s="14">
        <v>0</v>
      </c>
      <c r="O24" s="14">
        <v>0</v>
      </c>
      <c r="P24" s="14">
        <v>0</v>
      </c>
      <c r="Q24" s="14">
        <v>6</v>
      </c>
      <c r="R24" s="14">
        <v>1.5</v>
      </c>
      <c r="S24" s="14">
        <v>0</v>
      </c>
      <c r="T24" s="14">
        <v>1.6</v>
      </c>
    </row>
  </sheetData>
  <sortState xmlns:xlrd2="http://schemas.microsoft.com/office/spreadsheetml/2017/richdata2" ref="A2:T25">
    <sortCondition ref="C2:C25" customList="APROVADO,REPROVADO,DESCLASSIFICADO,AUSENTE"/>
    <sortCondition descending="1" ref="F2:F25"/>
    <sortCondition descending="1" ref="N2:N25"/>
    <sortCondition descending="1" ref="T2:T25"/>
    <sortCondition descending="1" ref="S2:S25"/>
    <sortCondition ref="E2:E25"/>
  </sortState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3"/>
  <sheetViews>
    <sheetView workbookViewId="0">
      <selection activeCell="F1" sqref="F1:F1048576"/>
    </sheetView>
  </sheetViews>
  <sheetFormatPr defaultRowHeight="15" x14ac:dyDescent="0.25"/>
  <cols>
    <col min="1" max="1" width="7.5703125" bestFit="1" customWidth="1"/>
    <col min="2" max="3" width="14.42578125" bestFit="1" customWidth="1"/>
    <col min="4" max="4" width="11.28515625" customWidth="1"/>
    <col min="5" max="5" width="15.85546875" bestFit="1" customWidth="1"/>
    <col min="6" max="7" width="15.85546875" customWidth="1"/>
    <col min="8" max="8" width="12.7109375" bestFit="1" customWidth="1"/>
    <col min="9" max="9" width="32.5703125" bestFit="1" customWidth="1"/>
    <col min="10" max="10" width="28.140625" bestFit="1" customWidth="1"/>
    <col min="11" max="11" width="6.42578125" bestFit="1" customWidth="1"/>
    <col min="12" max="12" width="8.7109375" bestFit="1" customWidth="1"/>
    <col min="13" max="13" width="14.140625" bestFit="1" customWidth="1"/>
    <col min="14" max="14" width="17.42578125" bestFit="1" customWidth="1"/>
    <col min="15" max="15" width="28.140625" bestFit="1" customWidth="1"/>
    <col min="16" max="16" width="29.7109375" bestFit="1" customWidth="1"/>
    <col min="17" max="17" width="26.5703125" bestFit="1" customWidth="1"/>
    <col min="18" max="18" width="42.7109375" bestFit="1" customWidth="1"/>
    <col min="19" max="19" width="47.7109375" bestFit="1" customWidth="1"/>
    <col min="20" max="20" width="40.140625" bestFit="1" customWidth="1"/>
  </cols>
  <sheetData>
    <row r="1" spans="1:20" ht="30" x14ac:dyDescent="0.25">
      <c r="A1" s="8" t="s">
        <v>4</v>
      </c>
      <c r="B1" s="8" t="s">
        <v>0</v>
      </c>
      <c r="C1" s="8" t="s">
        <v>5</v>
      </c>
      <c r="D1" s="8" t="s">
        <v>6</v>
      </c>
      <c r="E1" s="8" t="s">
        <v>7</v>
      </c>
      <c r="F1" s="8" t="s">
        <v>140</v>
      </c>
      <c r="G1" s="8" t="s">
        <v>139</v>
      </c>
      <c r="H1" s="8" t="s">
        <v>19</v>
      </c>
      <c r="I1" s="8" t="s">
        <v>8</v>
      </c>
      <c r="J1" s="8" t="s">
        <v>9</v>
      </c>
      <c r="K1" s="8" t="s">
        <v>1</v>
      </c>
      <c r="L1" s="8" t="s">
        <v>10</v>
      </c>
      <c r="M1" s="8" t="s">
        <v>11</v>
      </c>
      <c r="N1" s="8" t="s">
        <v>20</v>
      </c>
      <c r="O1" s="8" t="s">
        <v>21</v>
      </c>
      <c r="P1" s="8" t="s">
        <v>22</v>
      </c>
      <c r="Q1" s="8" t="s">
        <v>23</v>
      </c>
      <c r="R1" s="8" t="s">
        <v>16</v>
      </c>
      <c r="S1" s="8" t="s">
        <v>24</v>
      </c>
      <c r="T1" s="8" t="s">
        <v>25</v>
      </c>
    </row>
    <row r="2" spans="1:20" x14ac:dyDescent="0.25">
      <c r="A2" s="9" t="s">
        <v>26</v>
      </c>
      <c r="B2" s="9" t="s">
        <v>17</v>
      </c>
      <c r="C2" s="9" t="s">
        <v>12</v>
      </c>
      <c r="D2" s="10">
        <v>497784</v>
      </c>
      <c r="E2" s="11">
        <v>45119.512943715279</v>
      </c>
      <c r="F2" s="12">
        <f>G2+H2</f>
        <v>14.5</v>
      </c>
      <c r="G2" s="26"/>
      <c r="H2" s="12">
        <f>N2+O2+P2+Q2+R2+S2+T2</f>
        <v>14.5</v>
      </c>
      <c r="I2" s="13" t="s">
        <v>105</v>
      </c>
      <c r="J2" s="13" t="s">
        <v>106</v>
      </c>
      <c r="K2" s="13" t="s">
        <v>58</v>
      </c>
      <c r="L2" s="13" t="s">
        <v>3</v>
      </c>
      <c r="M2" s="13" t="s">
        <v>3</v>
      </c>
      <c r="N2" s="14">
        <v>0</v>
      </c>
      <c r="O2" s="14">
        <v>0</v>
      </c>
      <c r="P2" s="14">
        <v>0</v>
      </c>
      <c r="Q2" s="14">
        <v>6</v>
      </c>
      <c r="R2" s="14">
        <v>1.5</v>
      </c>
      <c r="S2" s="14">
        <v>3</v>
      </c>
      <c r="T2" s="14">
        <v>4</v>
      </c>
    </row>
    <row r="3" spans="1:20" x14ac:dyDescent="0.25">
      <c r="A3" s="9" t="s">
        <v>26</v>
      </c>
      <c r="B3" s="9" t="s">
        <v>17</v>
      </c>
      <c r="C3" s="9" t="s">
        <v>148</v>
      </c>
      <c r="D3" s="10">
        <v>498987</v>
      </c>
      <c r="E3" s="11">
        <v>45120.600775243052</v>
      </c>
      <c r="F3" s="12">
        <f>G3+H3</f>
        <v>14.8</v>
      </c>
      <c r="G3" s="12"/>
      <c r="H3" s="12">
        <f>N3+O3+P3+Q3+R3+S3+T3</f>
        <v>14.8</v>
      </c>
      <c r="I3" s="13" t="s">
        <v>107</v>
      </c>
      <c r="J3" s="13" t="s">
        <v>106</v>
      </c>
      <c r="K3" s="13" t="s">
        <v>55</v>
      </c>
      <c r="L3" s="13" t="s">
        <v>3</v>
      </c>
      <c r="M3" s="13" t="s">
        <v>3</v>
      </c>
      <c r="N3" s="14">
        <v>0</v>
      </c>
      <c r="O3" s="14">
        <v>0</v>
      </c>
      <c r="P3" s="14">
        <v>0</v>
      </c>
      <c r="Q3" s="14">
        <v>6</v>
      </c>
      <c r="R3" s="14">
        <v>1</v>
      </c>
      <c r="S3" s="14">
        <v>3</v>
      </c>
      <c r="T3" s="14">
        <v>4.8</v>
      </c>
    </row>
  </sheetData>
  <sortState xmlns:xlrd2="http://schemas.microsoft.com/office/spreadsheetml/2017/richdata2" ref="A2:T5">
    <sortCondition ref="C2:C5" customList="APROVADO,REPROVADO,DESCLASSIFICADO,AUSENTE"/>
    <sortCondition descending="1" ref="F2:F5"/>
    <sortCondition descending="1" ref="N2:N5"/>
    <sortCondition descending="1" ref="T2:T5"/>
    <sortCondition descending="1" ref="S2:S5"/>
    <sortCondition ref="E2:E5"/>
  </sortState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8"/>
  <sheetViews>
    <sheetView workbookViewId="0">
      <selection activeCell="F1" sqref="F1:F1048576"/>
    </sheetView>
  </sheetViews>
  <sheetFormatPr defaultRowHeight="15" x14ac:dyDescent="0.25"/>
  <cols>
    <col min="1" max="1" width="7.5703125" bestFit="1" customWidth="1"/>
    <col min="2" max="3" width="14.42578125" bestFit="1" customWidth="1"/>
    <col min="4" max="4" width="12.28515625" style="23" customWidth="1"/>
    <col min="5" max="5" width="15.85546875" bestFit="1" customWidth="1"/>
    <col min="6" max="7" width="15.85546875" customWidth="1"/>
    <col min="8" max="8" width="12.7109375" bestFit="1" customWidth="1"/>
    <col min="9" max="9" width="34.7109375" bestFit="1" customWidth="1"/>
    <col min="10" max="10" width="12.42578125" bestFit="1" customWidth="1"/>
    <col min="11" max="11" width="6.42578125" bestFit="1" customWidth="1"/>
    <col min="12" max="12" width="8.7109375" bestFit="1" customWidth="1"/>
    <col min="13" max="13" width="14.140625" bestFit="1" customWidth="1"/>
    <col min="14" max="14" width="17.42578125" bestFit="1" customWidth="1"/>
    <col min="15" max="15" width="28.140625" bestFit="1" customWidth="1"/>
    <col min="16" max="16" width="29.7109375" bestFit="1" customWidth="1"/>
    <col min="17" max="17" width="26.5703125" bestFit="1" customWidth="1"/>
    <col min="18" max="18" width="42.7109375" bestFit="1" customWidth="1"/>
    <col min="19" max="19" width="47.7109375" bestFit="1" customWidth="1"/>
    <col min="20" max="20" width="40.140625" bestFit="1" customWidth="1"/>
  </cols>
  <sheetData>
    <row r="1" spans="1:20" ht="30" x14ac:dyDescent="0.25">
      <c r="A1" s="8" t="s">
        <v>4</v>
      </c>
      <c r="B1" s="8" t="s">
        <v>0</v>
      </c>
      <c r="C1" s="8" t="s">
        <v>5</v>
      </c>
      <c r="D1" s="8" t="s">
        <v>6</v>
      </c>
      <c r="E1" s="8" t="s">
        <v>7</v>
      </c>
      <c r="F1" s="8" t="s">
        <v>140</v>
      </c>
      <c r="G1" s="8" t="s">
        <v>139</v>
      </c>
      <c r="H1" s="8" t="s">
        <v>19</v>
      </c>
      <c r="I1" s="8" t="s">
        <v>8</v>
      </c>
      <c r="J1" s="8" t="s">
        <v>9</v>
      </c>
      <c r="K1" s="8" t="s">
        <v>1</v>
      </c>
      <c r="L1" s="8" t="s">
        <v>10</v>
      </c>
      <c r="M1" s="8" t="s">
        <v>11</v>
      </c>
      <c r="N1" s="8" t="s">
        <v>20</v>
      </c>
      <c r="O1" s="8" t="s">
        <v>21</v>
      </c>
      <c r="P1" s="8" t="s">
        <v>22</v>
      </c>
      <c r="Q1" s="8" t="s">
        <v>23</v>
      </c>
      <c r="R1" s="8" t="s">
        <v>16</v>
      </c>
      <c r="S1" s="8" t="s">
        <v>24</v>
      </c>
      <c r="T1" s="8" t="s">
        <v>25</v>
      </c>
    </row>
    <row r="2" spans="1:20" x14ac:dyDescent="0.25">
      <c r="A2" s="9" t="s">
        <v>26</v>
      </c>
      <c r="B2" s="9" t="s">
        <v>17</v>
      </c>
      <c r="C2" s="9" t="s">
        <v>12</v>
      </c>
      <c r="D2" s="24">
        <v>496435</v>
      </c>
      <c r="E2" s="11">
        <v>45117.903754768515</v>
      </c>
      <c r="F2" s="12">
        <f t="shared" ref="F2:F8" si="0">G2+H2</f>
        <v>6.2</v>
      </c>
      <c r="G2" s="11"/>
      <c r="H2" s="12">
        <f t="shared" ref="H2:H8" si="1">N2+O2+P2+Q2+R2+S2+T2</f>
        <v>6.2</v>
      </c>
      <c r="I2" s="13" t="s">
        <v>116</v>
      </c>
      <c r="J2" s="13" t="s">
        <v>109</v>
      </c>
      <c r="K2" s="13" t="s">
        <v>44</v>
      </c>
      <c r="L2" s="13" t="s">
        <v>3</v>
      </c>
      <c r="M2" s="13" t="s">
        <v>3</v>
      </c>
      <c r="N2" s="14">
        <v>0</v>
      </c>
      <c r="O2" s="14">
        <v>0</v>
      </c>
      <c r="P2" s="14">
        <v>0</v>
      </c>
      <c r="Q2" s="14">
        <v>6</v>
      </c>
      <c r="R2" s="14">
        <v>0</v>
      </c>
      <c r="S2" s="14">
        <v>0</v>
      </c>
      <c r="T2" s="14">
        <v>0.2</v>
      </c>
    </row>
    <row r="3" spans="1:20" x14ac:dyDescent="0.25">
      <c r="A3" s="9" t="s">
        <v>26</v>
      </c>
      <c r="B3" s="9" t="s">
        <v>17</v>
      </c>
      <c r="C3" s="9" t="s">
        <v>148</v>
      </c>
      <c r="D3" s="24">
        <v>502446</v>
      </c>
      <c r="E3" s="11">
        <v>45125.523999745368</v>
      </c>
      <c r="F3" s="12">
        <f t="shared" si="0"/>
        <v>8.6999999999999993</v>
      </c>
      <c r="G3" s="11"/>
      <c r="H3" s="12">
        <f t="shared" si="1"/>
        <v>8.6999999999999993</v>
      </c>
      <c r="I3" s="13" t="s">
        <v>114</v>
      </c>
      <c r="J3" s="13" t="s">
        <v>109</v>
      </c>
      <c r="K3" s="13" t="s">
        <v>68</v>
      </c>
      <c r="L3" s="13" t="s">
        <v>3</v>
      </c>
      <c r="M3" s="13" t="s">
        <v>3</v>
      </c>
      <c r="N3" s="14">
        <v>0</v>
      </c>
      <c r="O3" s="14">
        <v>0</v>
      </c>
      <c r="P3" s="14">
        <v>0</v>
      </c>
      <c r="Q3" s="14">
        <v>6</v>
      </c>
      <c r="R3" s="14">
        <v>1.5</v>
      </c>
      <c r="S3" s="14">
        <v>0</v>
      </c>
      <c r="T3" s="14">
        <v>1.2</v>
      </c>
    </row>
    <row r="4" spans="1:20" x14ac:dyDescent="0.25">
      <c r="A4" s="9" t="s">
        <v>26</v>
      </c>
      <c r="B4" s="9" t="s">
        <v>17</v>
      </c>
      <c r="C4" s="9" t="s">
        <v>148</v>
      </c>
      <c r="D4" s="24">
        <v>497130</v>
      </c>
      <c r="E4" s="11">
        <v>45118.743517442126</v>
      </c>
      <c r="F4" s="12">
        <f t="shared" si="0"/>
        <v>10</v>
      </c>
      <c r="G4" s="11"/>
      <c r="H4" s="12">
        <f t="shared" si="1"/>
        <v>10</v>
      </c>
      <c r="I4" s="13" t="s">
        <v>115</v>
      </c>
      <c r="J4" s="13" t="s">
        <v>109</v>
      </c>
      <c r="K4" s="13" t="s">
        <v>58</v>
      </c>
      <c r="L4" s="13" t="s">
        <v>3</v>
      </c>
      <c r="M4" s="13" t="s">
        <v>3</v>
      </c>
      <c r="N4" s="14">
        <v>0</v>
      </c>
      <c r="O4" s="14">
        <v>0</v>
      </c>
      <c r="P4" s="14">
        <v>0</v>
      </c>
      <c r="Q4" s="14">
        <v>6</v>
      </c>
      <c r="R4" s="14">
        <v>0</v>
      </c>
      <c r="S4" s="14">
        <v>3</v>
      </c>
      <c r="T4" s="14">
        <v>1</v>
      </c>
    </row>
    <row r="5" spans="1:20" x14ac:dyDescent="0.25">
      <c r="A5" s="9" t="s">
        <v>26</v>
      </c>
      <c r="B5" s="9" t="s">
        <v>17</v>
      </c>
      <c r="C5" s="9" t="s">
        <v>148</v>
      </c>
      <c r="D5" s="24">
        <v>502819</v>
      </c>
      <c r="E5" s="11">
        <v>45125.877678425924</v>
      </c>
      <c r="F5" s="12">
        <f t="shared" si="0"/>
        <v>11.7</v>
      </c>
      <c r="G5" s="11"/>
      <c r="H5" s="12">
        <f t="shared" si="1"/>
        <v>11.7</v>
      </c>
      <c r="I5" s="13" t="s">
        <v>112</v>
      </c>
      <c r="J5" s="13" t="s">
        <v>109</v>
      </c>
      <c r="K5" s="13" t="s">
        <v>39</v>
      </c>
      <c r="L5" s="13" t="s">
        <v>3</v>
      </c>
      <c r="M5" s="13" t="s">
        <v>3</v>
      </c>
      <c r="N5" s="14">
        <v>0</v>
      </c>
      <c r="O5" s="14">
        <v>0</v>
      </c>
      <c r="P5" s="14">
        <v>0</v>
      </c>
      <c r="Q5" s="14">
        <v>6</v>
      </c>
      <c r="R5" s="14">
        <v>1.5</v>
      </c>
      <c r="S5" s="14">
        <v>3</v>
      </c>
      <c r="T5" s="14">
        <v>1.2</v>
      </c>
    </row>
    <row r="6" spans="1:20" x14ac:dyDescent="0.25">
      <c r="A6" s="9" t="s">
        <v>26</v>
      </c>
      <c r="B6" s="9" t="s">
        <v>17</v>
      </c>
      <c r="C6" s="9" t="s">
        <v>148</v>
      </c>
      <c r="D6" s="24">
        <v>502458</v>
      </c>
      <c r="E6" s="11">
        <v>45125.541234872682</v>
      </c>
      <c r="F6" s="12">
        <f t="shared" si="0"/>
        <v>12.299999999999999</v>
      </c>
      <c r="G6" s="11"/>
      <c r="H6" s="12">
        <f t="shared" si="1"/>
        <v>12.299999999999999</v>
      </c>
      <c r="I6" s="13" t="s">
        <v>113</v>
      </c>
      <c r="J6" s="13" t="s">
        <v>109</v>
      </c>
      <c r="K6" s="13" t="s">
        <v>33</v>
      </c>
      <c r="L6" s="13" t="s">
        <v>3</v>
      </c>
      <c r="M6" s="13" t="s">
        <v>3</v>
      </c>
      <c r="N6" s="14">
        <v>0</v>
      </c>
      <c r="O6" s="14">
        <v>0</v>
      </c>
      <c r="P6" s="14">
        <v>0</v>
      </c>
      <c r="Q6" s="14">
        <v>6</v>
      </c>
      <c r="R6" s="14">
        <v>0.7</v>
      </c>
      <c r="S6" s="14">
        <v>3</v>
      </c>
      <c r="T6" s="14">
        <v>2.6</v>
      </c>
    </row>
    <row r="7" spans="1:20" x14ac:dyDescent="0.25">
      <c r="A7" s="9" t="s">
        <v>26</v>
      </c>
      <c r="B7" s="9" t="s">
        <v>17</v>
      </c>
      <c r="C7" s="9" t="s">
        <v>148</v>
      </c>
      <c r="D7" s="24">
        <v>502723</v>
      </c>
      <c r="E7" s="11">
        <v>45125.763813738427</v>
      </c>
      <c r="F7" s="12">
        <f t="shared" si="0"/>
        <v>16.600000000000001</v>
      </c>
      <c r="G7" s="11"/>
      <c r="H7" s="12">
        <f t="shared" si="1"/>
        <v>16.600000000000001</v>
      </c>
      <c r="I7" s="13" t="s">
        <v>111</v>
      </c>
      <c r="J7" s="13" t="s">
        <v>109</v>
      </c>
      <c r="K7" s="13" t="s">
        <v>37</v>
      </c>
      <c r="L7" s="13" t="s">
        <v>3</v>
      </c>
      <c r="M7" s="13" t="s">
        <v>3</v>
      </c>
      <c r="N7" s="14">
        <v>0</v>
      </c>
      <c r="O7" s="14">
        <v>0</v>
      </c>
      <c r="P7" s="14">
        <v>0</v>
      </c>
      <c r="Q7" s="14">
        <v>6</v>
      </c>
      <c r="R7" s="14">
        <v>0.2</v>
      </c>
      <c r="S7" s="14">
        <v>0</v>
      </c>
      <c r="T7" s="14">
        <v>10.4</v>
      </c>
    </row>
    <row r="8" spans="1:20" x14ac:dyDescent="0.25">
      <c r="A8" s="9" t="s">
        <v>26</v>
      </c>
      <c r="B8" s="9" t="s">
        <v>17</v>
      </c>
      <c r="C8" s="9" t="s">
        <v>148</v>
      </c>
      <c r="D8" s="24">
        <v>502794</v>
      </c>
      <c r="E8" s="11">
        <v>45125.841770196756</v>
      </c>
      <c r="F8" s="12">
        <f t="shared" si="0"/>
        <v>19.5</v>
      </c>
      <c r="G8" s="11"/>
      <c r="H8" s="12">
        <f t="shared" si="1"/>
        <v>19.5</v>
      </c>
      <c r="I8" s="13" t="s">
        <v>108</v>
      </c>
      <c r="J8" s="13" t="s">
        <v>109</v>
      </c>
      <c r="K8" s="13" t="s">
        <v>110</v>
      </c>
      <c r="L8" s="13" t="s">
        <v>3</v>
      </c>
      <c r="M8" s="13" t="s">
        <v>3</v>
      </c>
      <c r="N8" s="14">
        <v>0</v>
      </c>
      <c r="O8" s="14">
        <v>0</v>
      </c>
      <c r="P8" s="14">
        <v>0</v>
      </c>
      <c r="Q8" s="14">
        <v>6</v>
      </c>
      <c r="R8" s="14">
        <v>1.5</v>
      </c>
      <c r="S8" s="14">
        <v>0</v>
      </c>
      <c r="T8" s="14">
        <v>12</v>
      </c>
    </row>
  </sheetData>
  <sortState xmlns:xlrd2="http://schemas.microsoft.com/office/spreadsheetml/2017/richdata2" ref="A2:T10">
    <sortCondition ref="C2:C10" customList="APROVADO,REPROVADO,DESCLASSIFICADO,AUSENTE"/>
    <sortCondition ref="F2:F10" customList="do maior para o menor"/>
    <sortCondition descending="1" ref="N2:N10"/>
    <sortCondition descending="1" ref="T2:T10"/>
    <sortCondition descending="1" ref="S2:S10"/>
    <sortCondition ref="E2:E10"/>
  </sortState>
  <phoneticPr fontId="7" type="noConversion"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18"/>
  <sheetViews>
    <sheetView workbookViewId="0">
      <selection activeCell="F1" sqref="F1:F1048576"/>
    </sheetView>
  </sheetViews>
  <sheetFormatPr defaultRowHeight="15" x14ac:dyDescent="0.25"/>
  <cols>
    <col min="1" max="1" width="7.5703125" bestFit="1" customWidth="1"/>
    <col min="2" max="3" width="14.42578125" bestFit="1" customWidth="1"/>
    <col min="4" max="4" width="8" bestFit="1" customWidth="1"/>
    <col min="5" max="5" width="15.85546875" bestFit="1" customWidth="1"/>
    <col min="6" max="7" width="15.85546875" customWidth="1"/>
    <col min="8" max="8" width="12.7109375" bestFit="1" customWidth="1"/>
    <col min="9" max="9" width="38.42578125" bestFit="1" customWidth="1"/>
    <col min="10" max="10" width="12.140625" bestFit="1" customWidth="1"/>
    <col min="11" max="11" width="6.42578125" bestFit="1" customWidth="1"/>
    <col min="12" max="12" width="8.7109375" bestFit="1" customWidth="1"/>
    <col min="13" max="13" width="14.140625" bestFit="1" customWidth="1"/>
    <col min="14" max="14" width="17.42578125" bestFit="1" customWidth="1"/>
    <col min="15" max="15" width="28.140625" bestFit="1" customWidth="1"/>
    <col min="16" max="16" width="29.7109375" bestFit="1" customWidth="1"/>
    <col min="17" max="17" width="26.5703125" bestFit="1" customWidth="1"/>
    <col min="18" max="18" width="42.7109375" bestFit="1" customWidth="1"/>
    <col min="19" max="19" width="47.7109375" bestFit="1" customWidth="1"/>
    <col min="20" max="20" width="40.140625" bestFit="1" customWidth="1"/>
  </cols>
  <sheetData>
    <row r="1" spans="1:20" ht="30" x14ac:dyDescent="0.25">
      <c r="A1" s="8" t="s">
        <v>4</v>
      </c>
      <c r="B1" s="8" t="s">
        <v>0</v>
      </c>
      <c r="C1" s="8" t="s">
        <v>5</v>
      </c>
      <c r="D1" s="8" t="s">
        <v>6</v>
      </c>
      <c r="E1" s="8" t="s">
        <v>7</v>
      </c>
      <c r="F1" s="8" t="s">
        <v>140</v>
      </c>
      <c r="G1" s="8" t="s">
        <v>139</v>
      </c>
      <c r="H1" s="8" t="s">
        <v>19</v>
      </c>
      <c r="I1" s="8" t="s">
        <v>8</v>
      </c>
      <c r="J1" s="8" t="s">
        <v>9</v>
      </c>
      <c r="K1" s="8" t="s">
        <v>1</v>
      </c>
      <c r="L1" s="8" t="s">
        <v>10</v>
      </c>
      <c r="M1" s="8" t="s">
        <v>11</v>
      </c>
      <c r="N1" s="8" t="s">
        <v>20</v>
      </c>
      <c r="O1" s="8" t="s">
        <v>21</v>
      </c>
      <c r="P1" s="8" t="s">
        <v>22</v>
      </c>
      <c r="Q1" s="8" t="s">
        <v>23</v>
      </c>
      <c r="R1" s="8" t="s">
        <v>16</v>
      </c>
      <c r="S1" s="8" t="s">
        <v>24</v>
      </c>
      <c r="T1" s="8" t="s">
        <v>25</v>
      </c>
    </row>
    <row r="2" spans="1:20" x14ac:dyDescent="0.25">
      <c r="A2" s="9" t="s">
        <v>26</v>
      </c>
      <c r="B2" s="9" t="s">
        <v>17</v>
      </c>
      <c r="C2" s="9" t="s">
        <v>146</v>
      </c>
      <c r="D2" s="10">
        <v>502370</v>
      </c>
      <c r="E2" s="11">
        <v>45125.474948923613</v>
      </c>
      <c r="F2" s="12">
        <f t="shared" ref="F2:F18" si="0">G2+H2</f>
        <v>37.299999999999997</v>
      </c>
      <c r="G2" s="12">
        <v>14.8</v>
      </c>
      <c r="H2" s="12">
        <f t="shared" ref="H2:H18" si="1">N2+O2+P2+Q2+R2+S2+T2</f>
        <v>22.5</v>
      </c>
      <c r="I2" s="13" t="s">
        <v>120</v>
      </c>
      <c r="J2" s="13" t="s">
        <v>118</v>
      </c>
      <c r="K2" s="13" t="s">
        <v>47</v>
      </c>
      <c r="L2" s="13" t="s">
        <v>3</v>
      </c>
      <c r="M2" s="13" t="s">
        <v>3</v>
      </c>
      <c r="N2" s="14">
        <v>0</v>
      </c>
      <c r="O2" s="14">
        <v>0</v>
      </c>
      <c r="P2" s="14">
        <v>0</v>
      </c>
      <c r="Q2" s="14">
        <v>6</v>
      </c>
      <c r="R2" s="14">
        <v>1.5</v>
      </c>
      <c r="S2" s="14">
        <v>3</v>
      </c>
      <c r="T2" s="14">
        <v>12</v>
      </c>
    </row>
    <row r="3" spans="1:20" x14ac:dyDescent="0.25">
      <c r="A3" s="9" t="s">
        <v>26</v>
      </c>
      <c r="B3" s="9" t="s">
        <v>17</v>
      </c>
      <c r="C3" s="9" t="s">
        <v>146</v>
      </c>
      <c r="D3" s="10">
        <v>502896</v>
      </c>
      <c r="E3" s="11">
        <v>45125.983608356481</v>
      </c>
      <c r="F3" s="12">
        <f t="shared" si="0"/>
        <v>23.6</v>
      </c>
      <c r="G3" s="12">
        <v>16</v>
      </c>
      <c r="H3" s="12">
        <f t="shared" si="1"/>
        <v>7.6</v>
      </c>
      <c r="I3" s="13" t="s">
        <v>134</v>
      </c>
      <c r="J3" s="13" t="s">
        <v>118</v>
      </c>
      <c r="K3" s="13" t="s">
        <v>29</v>
      </c>
      <c r="L3" s="13" t="s">
        <v>3</v>
      </c>
      <c r="M3" s="13" t="s">
        <v>3</v>
      </c>
      <c r="N3" s="14">
        <v>0</v>
      </c>
      <c r="O3" s="14">
        <v>0</v>
      </c>
      <c r="P3" s="14">
        <v>0</v>
      </c>
      <c r="Q3" s="14">
        <v>6</v>
      </c>
      <c r="R3" s="14">
        <v>0.2</v>
      </c>
      <c r="S3" s="14">
        <v>0</v>
      </c>
      <c r="T3" s="14">
        <v>1.4</v>
      </c>
    </row>
    <row r="4" spans="1:20" x14ac:dyDescent="0.25">
      <c r="A4" s="9" t="s">
        <v>26</v>
      </c>
      <c r="B4" s="9" t="s">
        <v>17</v>
      </c>
      <c r="C4" s="9" t="s">
        <v>146</v>
      </c>
      <c r="D4" s="10">
        <v>501347</v>
      </c>
      <c r="E4" s="11">
        <v>45124.036913101852</v>
      </c>
      <c r="F4" s="12">
        <f t="shared" si="0"/>
        <v>23.03</v>
      </c>
      <c r="G4" s="12">
        <v>9.33</v>
      </c>
      <c r="H4" s="12">
        <f t="shared" si="1"/>
        <v>13.7</v>
      </c>
      <c r="I4" s="13" t="s">
        <v>125</v>
      </c>
      <c r="J4" s="13" t="s">
        <v>118</v>
      </c>
      <c r="K4" s="13" t="s">
        <v>49</v>
      </c>
      <c r="L4" s="13" t="s">
        <v>3</v>
      </c>
      <c r="M4" s="13" t="s">
        <v>3</v>
      </c>
      <c r="N4" s="14">
        <v>0</v>
      </c>
      <c r="O4" s="14">
        <v>0</v>
      </c>
      <c r="P4" s="14">
        <v>0</v>
      </c>
      <c r="Q4" s="14">
        <v>6</v>
      </c>
      <c r="R4" s="14">
        <v>1.5</v>
      </c>
      <c r="S4" s="14">
        <v>3</v>
      </c>
      <c r="T4" s="14">
        <v>3.2</v>
      </c>
    </row>
    <row r="5" spans="1:20" x14ac:dyDescent="0.25">
      <c r="A5" s="9" t="s">
        <v>26</v>
      </c>
      <c r="B5" s="9" t="s">
        <v>17</v>
      </c>
      <c r="C5" s="9" t="s">
        <v>12</v>
      </c>
      <c r="D5" s="10">
        <v>502071</v>
      </c>
      <c r="E5" s="11">
        <v>45125.207662604167</v>
      </c>
      <c r="F5" s="12">
        <f t="shared" si="0"/>
        <v>20.100000000000001</v>
      </c>
      <c r="G5" s="12"/>
      <c r="H5" s="12">
        <f t="shared" si="1"/>
        <v>20.100000000000001</v>
      </c>
      <c r="I5" s="13" t="s">
        <v>122</v>
      </c>
      <c r="J5" s="13" t="s">
        <v>118</v>
      </c>
      <c r="K5" s="13" t="s">
        <v>37</v>
      </c>
      <c r="L5" s="13" t="s">
        <v>3</v>
      </c>
      <c r="M5" s="13" t="s">
        <v>3</v>
      </c>
      <c r="N5" s="14">
        <v>0</v>
      </c>
      <c r="O5" s="14">
        <v>0</v>
      </c>
      <c r="P5" s="14">
        <v>0</v>
      </c>
      <c r="Q5" s="14">
        <v>6</v>
      </c>
      <c r="R5" s="14">
        <v>1.5</v>
      </c>
      <c r="S5" s="14">
        <v>3</v>
      </c>
      <c r="T5" s="14">
        <v>9.6</v>
      </c>
    </row>
    <row r="6" spans="1:20" x14ac:dyDescent="0.25">
      <c r="A6" s="9" t="s">
        <v>26</v>
      </c>
      <c r="B6" s="9" t="s">
        <v>17</v>
      </c>
      <c r="C6" s="9" t="s">
        <v>12</v>
      </c>
      <c r="D6" s="10">
        <v>502050</v>
      </c>
      <c r="E6" s="11">
        <v>45125.015539722219</v>
      </c>
      <c r="F6" s="12">
        <f t="shared" si="0"/>
        <v>11</v>
      </c>
      <c r="G6" s="12"/>
      <c r="H6" s="12">
        <f t="shared" si="1"/>
        <v>11</v>
      </c>
      <c r="I6" s="13" t="s">
        <v>130</v>
      </c>
      <c r="J6" s="13" t="s">
        <v>118</v>
      </c>
      <c r="K6" s="13" t="s">
        <v>39</v>
      </c>
      <c r="L6" s="13" t="s">
        <v>3</v>
      </c>
      <c r="M6" s="13" t="s">
        <v>3</v>
      </c>
      <c r="N6" s="14">
        <v>0</v>
      </c>
      <c r="O6" s="14">
        <v>0</v>
      </c>
      <c r="P6" s="14">
        <v>0</v>
      </c>
      <c r="Q6" s="14">
        <v>6</v>
      </c>
      <c r="R6" s="14">
        <v>0</v>
      </c>
      <c r="S6" s="14">
        <v>3</v>
      </c>
      <c r="T6" s="14">
        <v>2</v>
      </c>
    </row>
    <row r="7" spans="1:20" x14ac:dyDescent="0.25">
      <c r="A7" s="9" t="s">
        <v>26</v>
      </c>
      <c r="B7" s="9" t="s">
        <v>17</v>
      </c>
      <c r="C7" s="9" t="s">
        <v>12</v>
      </c>
      <c r="D7" s="10">
        <v>497839</v>
      </c>
      <c r="E7" s="11">
        <v>45119.533111840276</v>
      </c>
      <c r="F7" s="12">
        <f t="shared" si="0"/>
        <v>9.3000000000000007</v>
      </c>
      <c r="G7" s="12"/>
      <c r="H7" s="12">
        <f t="shared" si="1"/>
        <v>9.3000000000000007</v>
      </c>
      <c r="I7" s="13" t="s">
        <v>131</v>
      </c>
      <c r="J7" s="13" t="s">
        <v>118</v>
      </c>
      <c r="K7" s="13" t="s">
        <v>44</v>
      </c>
      <c r="L7" s="13" t="s">
        <v>3</v>
      </c>
      <c r="M7" s="13" t="s">
        <v>3</v>
      </c>
      <c r="N7" s="14">
        <v>0</v>
      </c>
      <c r="O7" s="14">
        <v>0</v>
      </c>
      <c r="P7" s="14">
        <v>0</v>
      </c>
      <c r="Q7" s="14">
        <v>6</v>
      </c>
      <c r="R7" s="14">
        <v>1.5</v>
      </c>
      <c r="S7" s="14">
        <v>0</v>
      </c>
      <c r="T7" s="14">
        <v>1.8</v>
      </c>
    </row>
    <row r="8" spans="1:20" x14ac:dyDescent="0.25">
      <c r="A8" s="9" t="s">
        <v>26</v>
      </c>
      <c r="B8" s="9" t="s">
        <v>17</v>
      </c>
      <c r="C8" s="9" t="s">
        <v>148</v>
      </c>
      <c r="D8" s="10">
        <v>502585</v>
      </c>
      <c r="E8" s="11">
        <v>45125.656898692127</v>
      </c>
      <c r="F8" s="12">
        <f t="shared" si="0"/>
        <v>26.1</v>
      </c>
      <c r="G8" s="12"/>
      <c r="H8" s="12">
        <f t="shared" si="1"/>
        <v>26.1</v>
      </c>
      <c r="I8" s="13" t="s">
        <v>117</v>
      </c>
      <c r="J8" s="13" t="s">
        <v>118</v>
      </c>
      <c r="K8" s="13" t="s">
        <v>41</v>
      </c>
      <c r="L8" s="13" t="s">
        <v>2</v>
      </c>
      <c r="M8" s="13" t="s">
        <v>3</v>
      </c>
      <c r="N8" s="14">
        <v>6</v>
      </c>
      <c r="O8" s="14">
        <v>0</v>
      </c>
      <c r="P8" s="14">
        <v>0</v>
      </c>
      <c r="Q8" s="14">
        <v>6</v>
      </c>
      <c r="R8" s="14">
        <v>1.5</v>
      </c>
      <c r="S8" s="14">
        <v>3</v>
      </c>
      <c r="T8" s="14">
        <v>9.6</v>
      </c>
    </row>
    <row r="9" spans="1:20" x14ac:dyDescent="0.25">
      <c r="A9" s="9" t="s">
        <v>26</v>
      </c>
      <c r="B9" s="9" t="s">
        <v>17</v>
      </c>
      <c r="C9" s="9" t="s">
        <v>148</v>
      </c>
      <c r="D9" s="10">
        <v>496967</v>
      </c>
      <c r="E9" s="11">
        <v>45118.653282488427</v>
      </c>
      <c r="F9" s="12">
        <f t="shared" si="0"/>
        <v>22.5</v>
      </c>
      <c r="G9" s="12"/>
      <c r="H9" s="12">
        <f t="shared" si="1"/>
        <v>22.5</v>
      </c>
      <c r="I9" s="13" t="s">
        <v>119</v>
      </c>
      <c r="J9" s="13" t="s">
        <v>118</v>
      </c>
      <c r="K9" s="13" t="s">
        <v>33</v>
      </c>
      <c r="L9" s="13" t="s">
        <v>3</v>
      </c>
      <c r="M9" s="13" t="s">
        <v>3</v>
      </c>
      <c r="N9" s="14">
        <v>0</v>
      </c>
      <c r="O9" s="14">
        <v>0</v>
      </c>
      <c r="P9" s="14">
        <v>0</v>
      </c>
      <c r="Q9" s="14">
        <v>6</v>
      </c>
      <c r="R9" s="14">
        <v>1.5</v>
      </c>
      <c r="S9" s="14">
        <v>3</v>
      </c>
      <c r="T9" s="14">
        <v>12</v>
      </c>
    </row>
    <row r="10" spans="1:20" x14ac:dyDescent="0.25">
      <c r="A10" s="9" t="s">
        <v>26</v>
      </c>
      <c r="B10" s="9" t="s">
        <v>17</v>
      </c>
      <c r="C10" s="9" t="s">
        <v>148</v>
      </c>
      <c r="D10" s="10">
        <v>502857</v>
      </c>
      <c r="E10" s="11">
        <v>45125.948886238424</v>
      </c>
      <c r="F10" s="12">
        <f t="shared" si="0"/>
        <v>21.6</v>
      </c>
      <c r="G10" s="12"/>
      <c r="H10" s="12">
        <f t="shared" si="1"/>
        <v>21.6</v>
      </c>
      <c r="I10" s="13" t="s">
        <v>121</v>
      </c>
      <c r="J10" s="13" t="s">
        <v>118</v>
      </c>
      <c r="K10" s="13" t="s">
        <v>47</v>
      </c>
      <c r="L10" s="13" t="s">
        <v>3</v>
      </c>
      <c r="M10" s="13" t="s">
        <v>3</v>
      </c>
      <c r="N10" s="14">
        <v>0</v>
      </c>
      <c r="O10" s="14">
        <v>0</v>
      </c>
      <c r="P10" s="14">
        <v>0</v>
      </c>
      <c r="Q10" s="14">
        <v>6</v>
      </c>
      <c r="R10" s="14">
        <v>0.6</v>
      </c>
      <c r="S10" s="14">
        <v>3</v>
      </c>
      <c r="T10" s="14">
        <v>12</v>
      </c>
    </row>
    <row r="11" spans="1:20" x14ac:dyDescent="0.25">
      <c r="A11" s="9" t="s">
        <v>26</v>
      </c>
      <c r="B11" s="9" t="s">
        <v>17</v>
      </c>
      <c r="C11" s="9" t="s">
        <v>148</v>
      </c>
      <c r="D11" s="10">
        <v>501865</v>
      </c>
      <c r="E11" s="11">
        <v>45124.732858518517</v>
      </c>
      <c r="F11" s="12">
        <f t="shared" si="0"/>
        <v>17</v>
      </c>
      <c r="G11" s="12"/>
      <c r="H11" s="12">
        <f t="shared" si="1"/>
        <v>17</v>
      </c>
      <c r="I11" s="13" t="s">
        <v>123</v>
      </c>
      <c r="J11" s="13" t="s">
        <v>118</v>
      </c>
      <c r="K11" s="13" t="s">
        <v>43</v>
      </c>
      <c r="L11" s="13" t="s">
        <v>3</v>
      </c>
      <c r="M11" s="13" t="s">
        <v>3</v>
      </c>
      <c r="N11" s="14">
        <v>0</v>
      </c>
      <c r="O11" s="14">
        <v>0</v>
      </c>
      <c r="P11" s="14">
        <v>0</v>
      </c>
      <c r="Q11" s="14">
        <v>6</v>
      </c>
      <c r="R11" s="14">
        <v>0.6</v>
      </c>
      <c r="S11" s="14">
        <v>0</v>
      </c>
      <c r="T11" s="14">
        <v>10.4</v>
      </c>
    </row>
    <row r="12" spans="1:20" x14ac:dyDescent="0.25">
      <c r="A12" s="9" t="s">
        <v>26</v>
      </c>
      <c r="B12" s="9" t="s">
        <v>17</v>
      </c>
      <c r="C12" s="9" t="s">
        <v>148</v>
      </c>
      <c r="D12" s="10">
        <v>497181</v>
      </c>
      <c r="E12" s="11">
        <v>45118.79672564815</v>
      </c>
      <c r="F12" s="12">
        <f t="shared" si="0"/>
        <v>15.3</v>
      </c>
      <c r="G12" s="12"/>
      <c r="H12" s="12">
        <f t="shared" si="1"/>
        <v>15.3</v>
      </c>
      <c r="I12" s="13" t="s">
        <v>124</v>
      </c>
      <c r="J12" s="13" t="s">
        <v>118</v>
      </c>
      <c r="K12" s="13" t="s">
        <v>29</v>
      </c>
      <c r="L12" s="13" t="s">
        <v>3</v>
      </c>
      <c r="M12" s="13" t="s">
        <v>3</v>
      </c>
      <c r="N12" s="14">
        <v>0</v>
      </c>
      <c r="O12" s="14">
        <v>0</v>
      </c>
      <c r="P12" s="14">
        <v>0</v>
      </c>
      <c r="Q12" s="14">
        <v>6</v>
      </c>
      <c r="R12" s="14">
        <v>1.5</v>
      </c>
      <c r="S12" s="14">
        <v>3</v>
      </c>
      <c r="T12" s="14">
        <v>4.8</v>
      </c>
    </row>
    <row r="13" spans="1:20" x14ac:dyDescent="0.25">
      <c r="A13" s="9" t="s">
        <v>26</v>
      </c>
      <c r="B13" s="9" t="s">
        <v>17</v>
      </c>
      <c r="C13" s="9" t="s">
        <v>148</v>
      </c>
      <c r="D13" s="10">
        <v>501703</v>
      </c>
      <c r="E13" s="11">
        <v>45124.581528680552</v>
      </c>
      <c r="F13" s="12">
        <f t="shared" si="0"/>
        <v>13.3</v>
      </c>
      <c r="G13" s="12"/>
      <c r="H13" s="12">
        <f t="shared" si="1"/>
        <v>13.3</v>
      </c>
      <c r="I13" s="13" t="s">
        <v>126</v>
      </c>
      <c r="J13" s="13" t="s">
        <v>118</v>
      </c>
      <c r="K13" s="13" t="s">
        <v>35</v>
      </c>
      <c r="L13" s="13" t="s">
        <v>3</v>
      </c>
      <c r="M13" s="13" t="s">
        <v>3</v>
      </c>
      <c r="N13" s="14">
        <v>0</v>
      </c>
      <c r="O13" s="14">
        <v>0</v>
      </c>
      <c r="P13" s="14">
        <v>0</v>
      </c>
      <c r="Q13" s="14">
        <v>6</v>
      </c>
      <c r="R13" s="14">
        <v>1.5</v>
      </c>
      <c r="S13" s="14">
        <v>3</v>
      </c>
      <c r="T13" s="14">
        <v>2.8</v>
      </c>
    </row>
    <row r="14" spans="1:20" x14ac:dyDescent="0.25">
      <c r="A14" s="9" t="s">
        <v>26</v>
      </c>
      <c r="B14" s="9" t="s">
        <v>17</v>
      </c>
      <c r="C14" s="9" t="s">
        <v>148</v>
      </c>
      <c r="D14" s="10">
        <v>496671</v>
      </c>
      <c r="E14" s="11">
        <v>45118.387151481482</v>
      </c>
      <c r="F14" s="12">
        <f t="shared" si="0"/>
        <v>12.4</v>
      </c>
      <c r="G14" s="12"/>
      <c r="H14" s="12">
        <f t="shared" si="1"/>
        <v>12.4</v>
      </c>
      <c r="I14" s="13" t="s">
        <v>129</v>
      </c>
      <c r="J14" s="13" t="s">
        <v>118</v>
      </c>
      <c r="K14" s="13" t="s">
        <v>35</v>
      </c>
      <c r="L14" s="13" t="s">
        <v>3</v>
      </c>
      <c r="M14" s="13" t="s">
        <v>3</v>
      </c>
      <c r="N14" s="14">
        <v>0</v>
      </c>
      <c r="O14" s="14">
        <v>0</v>
      </c>
      <c r="P14" s="14">
        <v>0</v>
      </c>
      <c r="Q14" s="14">
        <v>6</v>
      </c>
      <c r="R14" s="14">
        <v>0</v>
      </c>
      <c r="S14" s="14">
        <v>3</v>
      </c>
      <c r="T14" s="14">
        <v>3.4</v>
      </c>
    </row>
    <row r="15" spans="1:20" x14ac:dyDescent="0.25">
      <c r="A15" s="9" t="s">
        <v>26</v>
      </c>
      <c r="B15" s="9" t="s">
        <v>17</v>
      </c>
      <c r="C15" s="9" t="s">
        <v>148</v>
      </c>
      <c r="D15" s="10">
        <v>502634</v>
      </c>
      <c r="E15" s="11">
        <v>45125.69341133102</v>
      </c>
      <c r="F15" s="12">
        <f t="shared" si="0"/>
        <v>11.9</v>
      </c>
      <c r="G15" s="12"/>
      <c r="H15" s="12">
        <f t="shared" si="1"/>
        <v>11.9</v>
      </c>
      <c r="I15" s="13" t="s">
        <v>127</v>
      </c>
      <c r="J15" s="13" t="s">
        <v>118</v>
      </c>
      <c r="K15" s="13" t="s">
        <v>29</v>
      </c>
      <c r="L15" s="13" t="s">
        <v>3</v>
      </c>
      <c r="M15" s="13" t="s">
        <v>3</v>
      </c>
      <c r="N15" s="14">
        <v>0</v>
      </c>
      <c r="O15" s="14">
        <v>0</v>
      </c>
      <c r="P15" s="14">
        <v>0</v>
      </c>
      <c r="Q15" s="14">
        <v>6</v>
      </c>
      <c r="R15" s="14">
        <v>1.1000000000000001</v>
      </c>
      <c r="S15" s="14">
        <v>3</v>
      </c>
      <c r="T15" s="14">
        <v>1.8</v>
      </c>
    </row>
    <row r="16" spans="1:20" x14ac:dyDescent="0.25">
      <c r="A16" s="9" t="s">
        <v>26</v>
      </c>
      <c r="B16" s="9" t="s">
        <v>17</v>
      </c>
      <c r="C16" s="9" t="s">
        <v>148</v>
      </c>
      <c r="D16" s="10">
        <v>502856</v>
      </c>
      <c r="E16" s="11">
        <v>45125.933418194443</v>
      </c>
      <c r="F16" s="12">
        <f t="shared" si="0"/>
        <v>11.5</v>
      </c>
      <c r="G16" s="12"/>
      <c r="H16" s="12">
        <f t="shared" si="1"/>
        <v>11.5</v>
      </c>
      <c r="I16" s="13" t="s">
        <v>128</v>
      </c>
      <c r="J16" s="13" t="s">
        <v>118</v>
      </c>
      <c r="K16" s="13" t="s">
        <v>31</v>
      </c>
      <c r="L16" s="13" t="s">
        <v>3</v>
      </c>
      <c r="M16" s="13" t="s">
        <v>3</v>
      </c>
      <c r="N16" s="14">
        <v>0</v>
      </c>
      <c r="O16" s="14">
        <v>0</v>
      </c>
      <c r="P16" s="14">
        <v>0</v>
      </c>
      <c r="Q16" s="14">
        <v>6</v>
      </c>
      <c r="R16" s="14">
        <v>1.5</v>
      </c>
      <c r="S16" s="14">
        <v>3</v>
      </c>
      <c r="T16" s="14">
        <v>1</v>
      </c>
    </row>
    <row r="17" spans="1:20" x14ac:dyDescent="0.25">
      <c r="A17" s="9" t="s">
        <v>26</v>
      </c>
      <c r="B17" s="9" t="s">
        <v>17</v>
      </c>
      <c r="C17" s="9" t="s">
        <v>148</v>
      </c>
      <c r="D17" s="10">
        <v>502692</v>
      </c>
      <c r="E17" s="11">
        <v>45125.743318194443</v>
      </c>
      <c r="F17" s="12">
        <f t="shared" si="0"/>
        <v>9.9</v>
      </c>
      <c r="G17" s="12"/>
      <c r="H17" s="12">
        <f t="shared" si="1"/>
        <v>9.9</v>
      </c>
      <c r="I17" s="13" t="s">
        <v>132</v>
      </c>
      <c r="J17" s="13" t="s">
        <v>118</v>
      </c>
      <c r="K17" s="13" t="s">
        <v>61</v>
      </c>
      <c r="L17" s="13" t="s">
        <v>3</v>
      </c>
      <c r="M17" s="13" t="s">
        <v>3</v>
      </c>
      <c r="N17" s="14">
        <v>0</v>
      </c>
      <c r="O17" s="14">
        <v>0</v>
      </c>
      <c r="P17" s="14">
        <v>0</v>
      </c>
      <c r="Q17" s="14">
        <v>6</v>
      </c>
      <c r="R17" s="14">
        <v>0.9</v>
      </c>
      <c r="S17" s="14">
        <v>0</v>
      </c>
      <c r="T17" s="14">
        <v>3</v>
      </c>
    </row>
    <row r="18" spans="1:20" x14ac:dyDescent="0.25">
      <c r="A18" s="9" t="s">
        <v>26</v>
      </c>
      <c r="B18" s="9" t="s">
        <v>17</v>
      </c>
      <c r="C18" s="9" t="s">
        <v>148</v>
      </c>
      <c r="D18" s="10">
        <v>497150</v>
      </c>
      <c r="E18" s="11">
        <v>45118.765098877309</v>
      </c>
      <c r="F18" s="12">
        <f t="shared" si="0"/>
        <v>7.4</v>
      </c>
      <c r="G18" s="12"/>
      <c r="H18" s="12">
        <f t="shared" si="1"/>
        <v>7.4</v>
      </c>
      <c r="I18" s="13" t="s">
        <v>133</v>
      </c>
      <c r="J18" s="13" t="s">
        <v>118</v>
      </c>
      <c r="K18" s="13" t="s">
        <v>55</v>
      </c>
      <c r="L18" s="13" t="s">
        <v>3</v>
      </c>
      <c r="M18" s="13" t="s">
        <v>3</v>
      </c>
      <c r="N18" s="14">
        <v>0</v>
      </c>
      <c r="O18" s="14">
        <v>0</v>
      </c>
      <c r="P18" s="14">
        <v>0</v>
      </c>
      <c r="Q18" s="14">
        <v>6</v>
      </c>
      <c r="R18" s="14">
        <v>0.4</v>
      </c>
      <c r="S18" s="14">
        <v>0</v>
      </c>
      <c r="T18" s="14">
        <v>1</v>
      </c>
    </row>
  </sheetData>
  <sortState xmlns:xlrd2="http://schemas.microsoft.com/office/spreadsheetml/2017/richdata2" ref="A2:T20">
    <sortCondition ref="C2:C20" customList="APROVADO,REPROVADO,DESCLASSIFICADO,AUSENTE"/>
    <sortCondition descending="1" ref="F2:F20"/>
    <sortCondition descending="1" ref="N2:N20"/>
    <sortCondition descending="1" ref="T2:T20"/>
    <sortCondition descending="1" ref="S2:S20"/>
    <sortCondition ref="E2:E20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RESUMO</vt:lpstr>
      <vt:lpstr>APOIADOR DE SANEAMENTO</vt:lpstr>
      <vt:lpstr>AUX. DE SAÚDE BUCAL</vt:lpstr>
      <vt:lpstr>BIÓLOGO</vt:lpstr>
      <vt:lpstr>DENTISTA</vt:lpstr>
      <vt:lpstr>FARMACÊUTICO</vt:lpstr>
      <vt:lpstr>GESTOR DE SAN. AMB.</vt:lpstr>
      <vt:lpstr>NUTRICIONISTA</vt:lpstr>
      <vt:lpstr>PSICÓLOGO</vt:lpstr>
      <vt:lpstr>TEC. DE LABORATÓRIO</vt:lpstr>
      <vt:lpstr>TEC. DE SANEAMENTO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Edutec</dc:creator>
  <cp:lastModifiedBy>Usuário do Windows</cp:lastModifiedBy>
  <cp:lastPrinted>2023-06-28T20:38:00Z</cp:lastPrinted>
  <dcterms:created xsi:type="dcterms:W3CDTF">2021-06-14T12:29:02Z</dcterms:created>
  <dcterms:modified xsi:type="dcterms:W3CDTF">2023-08-11T19:31:35Z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19.2.7.0</vt:lpwstr>
  </property>
</Properties>
</file>