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F983 - DSEI PORTO VELHO\F983-GERENCIAL\"/>
    </mc:Choice>
  </mc:AlternateContent>
  <bookViews>
    <workbookView xWindow="0" yWindow="0" windowWidth="20730" windowHeight="11760" tabRatio="767"/>
  </bookViews>
  <sheets>
    <sheet name="RESUMO" sheetId="3" r:id="rId1"/>
    <sheet name="ENFERMEIRO REGIÃO III" sheetId="19" r:id="rId2"/>
    <sheet name="ASSISTENTE SOCIAL REGIÃO III" sheetId="20" r:id="rId3"/>
    <sheet name="NUTRICIONISTA REGIÃO III" sheetId="21" r:id="rId4"/>
    <sheet name="CIRURGIÃO DENTISTA REGIÃO III" sheetId="27" r:id="rId5"/>
    <sheet name="PSICOLOGO REGIÃO III" sheetId="30" r:id="rId6"/>
    <sheet name="AGENTE DE COMB. END. REGIÃO III" sheetId="31" r:id="rId7"/>
    <sheet name="MICROSCOPISTA REGIÃO III" sheetId="32" r:id="rId8"/>
    <sheet name="TÉC. DE SAÚDE BUCAL REGIÃO III" sheetId="33" r:id="rId9"/>
    <sheet name="TÉC. ELETROTÉCNICO REGIÃO III" sheetId="35" r:id="rId10"/>
    <sheet name="TÉCNICO SANEAMENTO REGIÃO III" sheetId="37" r:id="rId11"/>
  </sheets>
  <definedNames>
    <definedName name="_xlnm._FilterDatabase" localSheetId="6" hidden="1">'AGENTE DE COMB. END. REGIÃO III'!$A$1:$AH$3</definedName>
    <definedName name="_xlnm._FilterDatabase" localSheetId="2" hidden="1">'ASSISTENTE SOCIAL REGIÃO III'!$A$1:$T$7</definedName>
    <definedName name="_xlnm._FilterDatabase" localSheetId="4" hidden="1">'CIRURGIÃO DENTISTA REGIÃO III'!$A$1:$Z$11</definedName>
    <definedName name="_xlnm._FilterDatabase" localSheetId="1" hidden="1">'ENFERMEIRO REGIÃO III'!$A$1:$T$15</definedName>
    <definedName name="_xlnm._FilterDatabase" localSheetId="7" hidden="1">'MICROSCOPISTA REGIÃO III'!$A$1:$AH$7</definedName>
    <definedName name="_xlnm._FilterDatabase" localSheetId="3" hidden="1">'NUTRICIONISTA REGIÃO III'!$A$1:$T$4</definedName>
    <definedName name="_xlnm._FilterDatabase" localSheetId="5" hidden="1">'PSICOLOGO REGIÃO III'!$A$1:$AH$6</definedName>
    <definedName name="_xlnm._FilterDatabase" localSheetId="8" hidden="1">'TÉC. DE SAÚDE BUCAL REGIÃO III'!$A$1:$AH$2</definedName>
    <definedName name="_xlnm._FilterDatabase" localSheetId="9" hidden="1">'TÉC. ELETROTÉCNICO REGIÃO III'!$A$1:$AH$2</definedName>
    <definedName name="_xlnm._FilterDatabase" localSheetId="10" hidden="1">'TÉCNICO SANEAMENTO REGIÃO III'!$A$1:$Z$6</definedName>
  </definedNames>
  <calcPr calcId="152511"/>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3" i="27" l="1"/>
  <c r="H4" i="27"/>
  <c r="H5" i="27"/>
  <c r="H6" i="27"/>
  <c r="H7" i="27"/>
  <c r="H8" i="27"/>
  <c r="H9" i="27"/>
  <c r="H10" i="27"/>
  <c r="H11" i="27"/>
  <c r="F15" i="3"/>
  <c r="F14" i="3"/>
  <c r="F13" i="3"/>
  <c r="F12" i="3"/>
  <c r="F11" i="3"/>
  <c r="F10" i="3"/>
  <c r="F9" i="3"/>
  <c r="F8" i="3"/>
  <c r="F7" i="3"/>
  <c r="F6" i="3"/>
  <c r="E15" i="3"/>
  <c r="E14" i="3"/>
  <c r="E13" i="3"/>
  <c r="E12" i="3"/>
  <c r="E11" i="3"/>
  <c r="E10" i="3"/>
  <c r="E9" i="3"/>
  <c r="E8" i="3"/>
  <c r="E7" i="3"/>
  <c r="E6" i="3"/>
  <c r="D15" i="3"/>
  <c r="D14" i="3"/>
  <c r="D13" i="3"/>
  <c r="D12" i="3"/>
  <c r="D11" i="3"/>
  <c r="D10" i="3"/>
  <c r="D9" i="3"/>
  <c r="D8" i="3"/>
  <c r="D7" i="3"/>
  <c r="D6" i="3"/>
  <c r="C15" i="3"/>
  <c r="C14" i="3"/>
  <c r="C13" i="3"/>
  <c r="C12" i="3"/>
  <c r="C11" i="3"/>
  <c r="C10" i="3"/>
  <c r="C9" i="3"/>
  <c r="C8" i="3"/>
  <c r="C7" i="3"/>
  <c r="C6" i="3"/>
  <c r="B15" i="3" l="1"/>
  <c r="B14" i="3"/>
  <c r="B13" i="3"/>
  <c r="B12" i="3"/>
  <c r="B11" i="3"/>
  <c r="B10" i="3"/>
  <c r="B9" i="3"/>
  <c r="B8" i="3"/>
  <c r="B7" i="3"/>
  <c r="B6" i="3"/>
  <c r="E16" i="3"/>
  <c r="F6" i="37" l="1"/>
  <c r="H6" i="37" s="1"/>
  <c r="F5" i="37"/>
  <c r="H5" i="37" s="1"/>
  <c r="F4" i="37"/>
  <c r="H4" i="37" s="1"/>
  <c r="F3" i="37"/>
  <c r="H3" i="37" s="1"/>
  <c r="F2" i="37"/>
  <c r="H2" i="37" s="1"/>
  <c r="F2" i="35"/>
  <c r="H2" i="35" s="1"/>
  <c r="F2" i="33"/>
  <c r="H2" i="33" s="1"/>
  <c r="F7" i="32"/>
  <c r="H7" i="32" s="1"/>
  <c r="F6" i="32"/>
  <c r="H6" i="32" s="1"/>
  <c r="F3" i="32"/>
  <c r="H3" i="32" s="1"/>
  <c r="F5" i="32"/>
  <c r="H5" i="32" s="1"/>
  <c r="F4" i="32"/>
  <c r="H4" i="32" s="1"/>
  <c r="F2" i="32"/>
  <c r="H2" i="32" s="1"/>
  <c r="F3" i="31"/>
  <c r="H3" i="31" s="1"/>
  <c r="F2" i="31"/>
  <c r="H2" i="31" s="1"/>
  <c r="F4" i="30"/>
  <c r="H4" i="30" s="1"/>
  <c r="F6" i="30"/>
  <c r="H6" i="30" s="1"/>
  <c r="F3" i="30"/>
  <c r="H3" i="30" s="1"/>
  <c r="F5" i="30"/>
  <c r="H5" i="30" s="1"/>
  <c r="F2" i="30"/>
  <c r="H2" i="30" s="1"/>
  <c r="F11" i="27"/>
  <c r="F10" i="27"/>
  <c r="F9" i="27"/>
  <c r="F8" i="27"/>
  <c r="F7" i="27"/>
  <c r="F6" i="27"/>
  <c r="F5" i="27"/>
  <c r="F4" i="27"/>
  <c r="F3" i="27"/>
  <c r="F2" i="27"/>
  <c r="H2" i="27" s="1"/>
  <c r="F4" i="21"/>
  <c r="H4" i="21" s="1"/>
  <c r="F2" i="21"/>
  <c r="H2" i="21" s="1"/>
  <c r="F3" i="21"/>
  <c r="H3" i="21" s="1"/>
  <c r="F7" i="20"/>
  <c r="H7" i="20" s="1"/>
  <c r="F2" i="20"/>
  <c r="H2" i="20" s="1"/>
  <c r="F6" i="20"/>
  <c r="H6" i="20" s="1"/>
  <c r="F5" i="20"/>
  <c r="H5" i="20" s="1"/>
  <c r="F4" i="20"/>
  <c r="H4" i="20" s="1"/>
  <c r="F3" i="20"/>
  <c r="H3" i="20" s="1"/>
  <c r="F5" i="19"/>
  <c r="H5" i="19" s="1"/>
  <c r="F13" i="19"/>
  <c r="H13" i="19" s="1"/>
  <c r="F8" i="19"/>
  <c r="H8" i="19" s="1"/>
  <c r="F14" i="19"/>
  <c r="H14" i="19" s="1"/>
  <c r="F15" i="19"/>
  <c r="H15" i="19" s="1"/>
  <c r="F11" i="19"/>
  <c r="H11" i="19" s="1"/>
  <c r="F6" i="19"/>
  <c r="H6" i="19" s="1"/>
  <c r="F7" i="19"/>
  <c r="H7" i="19" s="1"/>
  <c r="F9" i="19"/>
  <c r="H9" i="19" s="1"/>
  <c r="F2" i="19"/>
  <c r="H2" i="19" s="1"/>
  <c r="F4" i="19"/>
  <c r="H4" i="19" s="1"/>
  <c r="F10" i="19"/>
  <c r="H10" i="19" s="1"/>
  <c r="F12" i="19"/>
  <c r="H12" i="19" s="1"/>
  <c r="F3" i="19"/>
  <c r="H3" i="19" s="1"/>
  <c r="C16" i="3" l="1"/>
  <c r="D16" i="3"/>
  <c r="F16" i="3"/>
  <c r="B16" i="3" l="1"/>
</calcChain>
</file>

<file path=xl/sharedStrings.xml><?xml version="1.0" encoding="utf-8"?>
<sst xmlns="http://schemas.openxmlformats.org/spreadsheetml/2006/main" count="596" uniqueCount="105">
  <si>
    <t>FILIAL</t>
  </si>
  <si>
    <t>SIM</t>
  </si>
  <si>
    <t>NÃO</t>
  </si>
  <si>
    <t>EDITAL</t>
  </si>
  <si>
    <t>CLASSIFICAÇÃO</t>
  </si>
  <si>
    <t>INSCRIÇÃO</t>
  </si>
  <si>
    <t>DATA E HORA DA INSCRIÇÃO</t>
  </si>
  <si>
    <t>NOME</t>
  </si>
  <si>
    <t>FUNÇÃO PRETENDIDA</t>
  </si>
  <si>
    <t>INDÍGENA</t>
  </si>
  <si>
    <t>PORTADOR DE DEFICIÊNCIA</t>
  </si>
  <si>
    <t>DESCLASSIFICADO</t>
  </si>
  <si>
    <t>ORGANIZAÇÃO SOCIAL DE SAÚDE HOSPITAL E MATERNIDADE THEREZINHA DE JESUS</t>
  </si>
  <si>
    <t>VAGA PRETENDIDA</t>
  </si>
  <si>
    <t>TOTAL</t>
  </si>
  <si>
    <t>PONTUAÇÃO POR SER INDÍGENA</t>
  </si>
  <si>
    <t>PONTUAÇÃO POR CURSOS DE APERFEIÇOAMENTO NA FUNÇÃO INSCRITA</t>
  </si>
  <si>
    <t>PONTUAÇÃO TOTAL</t>
  </si>
  <si>
    <t>PONTUAÇÃO POR PÓS – GRADUAÇÃO CONCLUÍDA RELACIONADA À FUNÇÃO INSCRITA</t>
  </si>
  <si>
    <t>CANDIDATOS</t>
  </si>
  <si>
    <t>PONTUAÇÃO DE ENSINO SUPERIOR</t>
  </si>
  <si>
    <t>PONTUAÇÃO POR EXPERIÊNCIA PROFISSIONAL NA FUNÇÃO INSCRITA</t>
  </si>
  <si>
    <r>
      <rPr>
        <b/>
        <sz val="12"/>
        <rFont val="Calibri"/>
        <family val="2"/>
        <scheme val="minor"/>
      </rPr>
      <t>Título</t>
    </r>
    <r>
      <rPr>
        <sz val="12"/>
        <rFont val="Calibri"/>
        <family val="2"/>
        <scheme val="minor"/>
      </rPr>
      <t xml:space="preserve">: Quantidade e classificação por função - </t>
    </r>
    <r>
      <rPr>
        <b/>
        <sz val="12"/>
        <rFont val="Calibri"/>
        <family val="2"/>
        <scheme val="minor"/>
      </rPr>
      <t xml:space="preserve">Edital 003/2023 </t>
    </r>
  </si>
  <si>
    <t>003/2023</t>
  </si>
  <si>
    <t xml:space="preserve">SUELEN COLARES BARBOSA </t>
  </si>
  <si>
    <t>DEBORA SANTIAGO MOREIRA</t>
  </si>
  <si>
    <t>PONTUACAO RESIDIR MESMA ALDEIA DO POLO</t>
  </si>
  <si>
    <t>IDADE</t>
  </si>
  <si>
    <t>COMISSÃO EXAMINADORA - DSEI PORTO VELHO</t>
  </si>
  <si>
    <t>DSEI PORTO VELHO</t>
  </si>
  <si>
    <t>MARIA TERESA CARRIJO GUIMARAES</t>
  </si>
  <si>
    <t>BRUNA ALVES PEREIRA</t>
  </si>
  <si>
    <t>KAMILA RAMOS DE SOUZA</t>
  </si>
  <si>
    <t xml:space="preserve">ALIANE MARTINS BATISTA </t>
  </si>
  <si>
    <t>TERESA CRISTINA SALUSTIANO DA COSTA MELGAR</t>
  </si>
  <si>
    <t>CARLA DE LIMA SILVA</t>
  </si>
  <si>
    <t>MARIA LAUDICEIA RODRIGUES DE SOUZA</t>
  </si>
  <si>
    <t xml:space="preserve">LILIANE MENDES DO NASCIMENTO </t>
  </si>
  <si>
    <t>KALIKE RUAN JACOB DA SILVA</t>
  </si>
  <si>
    <t>SANDRO FABIO LIMA DO NASCIMENTO</t>
  </si>
  <si>
    <t>SÃMIA MARQUES SERRATH</t>
  </si>
  <si>
    <t>ALDO ORO NAO</t>
  </si>
  <si>
    <t>UENDEL DE OLIVEIRA MENDES FERREIRA</t>
  </si>
  <si>
    <t>ELIZIANE ORO NAÓ</t>
  </si>
  <si>
    <t>ANES SE CÁSSIA GOES DOS SANTOS</t>
  </si>
  <si>
    <t>SUELI FERNANDES</t>
  </si>
  <si>
    <t>SILAS ORO NAO</t>
  </si>
  <si>
    <t>KLEIVAN DA SILVA GOMES</t>
  </si>
  <si>
    <t xml:space="preserve">JANIA MERCADO BEZERRA </t>
  </si>
  <si>
    <t>LARYCE MAKAYLA SILVA COELHO</t>
  </si>
  <si>
    <t xml:space="preserve">GILMAR AUGUSTO ORO NAO </t>
  </si>
  <si>
    <t>EDSON ORO MON</t>
  </si>
  <si>
    <t>YASMINE MUNHOZ DAHER DOS SANTOS</t>
  </si>
  <si>
    <t>GILBERTO ORO NAO</t>
  </si>
  <si>
    <t>EDINELSON ORO WARAM</t>
  </si>
  <si>
    <t>EDIVALDO ORO NAO</t>
  </si>
  <si>
    <t>EVELYN KETLEYN ESTEVÃO SALDANHA</t>
  </si>
  <si>
    <t xml:space="preserve">JANNYS DOS SANTOS OLIVEIRA </t>
  </si>
  <si>
    <t>VERÔNICA ROCHA RIBEIRO BRITO</t>
  </si>
  <si>
    <t>MARIA ANTONIA BRITO ALVES</t>
  </si>
  <si>
    <t>KETHLEN NERIS SILVA</t>
  </si>
  <si>
    <t>EVA MAIARA DAMASCENO DE OLIVEIRA</t>
  </si>
  <si>
    <t>JÉSSICA SANTOS DE ASSIS MENDES</t>
  </si>
  <si>
    <t>JULIANA AGUILLERA CORDOVA</t>
  </si>
  <si>
    <t>GISELLY PEREIRA GALVAO</t>
  </si>
  <si>
    <t>ADILSON NASCIMENTO DE OLIVEIRA</t>
  </si>
  <si>
    <t>VALÉRIA MARQUES DA SILVA</t>
  </si>
  <si>
    <t>CHIBLES DE OLIVEIRA CHAVES</t>
  </si>
  <si>
    <t>VERA LUCIA DOS SANTOS</t>
  </si>
  <si>
    <t>APOLÔNIO LIMA DIAS</t>
  </si>
  <si>
    <t xml:space="preserve">RUTE IARA VIANA MARCIÃO </t>
  </si>
  <si>
    <t xml:space="preserve">JACQUELINE GESE DA PAZ </t>
  </si>
  <si>
    <t>ELISSANDRA DA CRUZ HIGINO</t>
  </si>
  <si>
    <t>NATIELLE ETIENE SANTOS</t>
  </si>
  <si>
    <t xml:space="preserve">ESTEFÂNIA FELICIANO FERREIRA DA SILVA </t>
  </si>
  <si>
    <t>VANESSA DA COSTA AGUIAR SILVA</t>
  </si>
  <si>
    <t>DANIEL COSTA NOGUEIRA LOPES</t>
  </si>
  <si>
    <t>ZENIKEILA BEZERRA HERRERA</t>
  </si>
  <si>
    <t>REBEKA ALVES RAMOS</t>
  </si>
  <si>
    <t xml:space="preserve">ZULÉIA PENEDO LUCENA </t>
  </si>
  <si>
    <t>GUILHERME GABRIEL CALAÇA MAIA</t>
  </si>
  <si>
    <t>ENFERMEIRO REGIÃO III</t>
  </si>
  <si>
    <t>CIRURGIÃO DENTISTA REGIÃO III</t>
  </si>
  <si>
    <t>NUTRICIONISTA REGIÃO III</t>
  </si>
  <si>
    <t>TÉCNICO SANEAMENTO REGIÃO III</t>
  </si>
  <si>
    <t>MICROSCOPISTA REGIÃO III</t>
  </si>
  <si>
    <t>PSICOLOGO REGIÃO III</t>
  </si>
  <si>
    <t>AGENTE DE COMBATE A ENDEMIAS REGIÃO III</t>
  </si>
  <si>
    <t>TÉCNICO ELETROTÉCNICO REGIÃO III</t>
  </si>
  <si>
    <t>ASSISTENTE SOCIAL REGIÃO III</t>
  </si>
  <si>
    <t>TÉCNICO DE SAÚDE BUCAL REGIÃO III</t>
  </si>
  <si>
    <t>PONTUACAO CARGOS TECNICOS</t>
  </si>
  <si>
    <t>Conforme os itens listados abaixo, seram desclassificados os seguintes candidatos:</t>
  </si>
  <si>
    <t xml:space="preserve">3.21. Serão habilitados os candidatos com experiência profissional mínima de 01 (um) mês completo conforme item 5 deste edital. </t>
  </si>
  <si>
    <t>3.22. Não poderão ser contratados em razão deste processo seletivo, os candidatos que já mantiveram vínculo de emprego com o Hospital e Maternidade Therezinha de Jesus, independente do convênio que tenha trabalhado, que foram demitidos "sem justa causa" nos últimos 24 (vinte e quatro) meses, a contar da data da baixa em sua CTPS, bem como aqueles que tenham sido demitidos "por justa causa", independentemente do tempo da demissão e os que atualmente estejam contratados por outro convênio. Os candidatos que não forem impedidos pelo tempo previsto neste item, e que mantiveram vínculo com a entidade ou com qualquer DSEI, ainda que por outra entidade, terão seus nomes avaliados pela comissão, para fins de investigação social, onde será apurado o desempenho durante o seu vínculo de trabalho, devendo o nome ser submetido à aprovação do controle social.</t>
  </si>
  <si>
    <t>3.23. Também é vedado, conforme a PORTARIA INTERMINISTERIAL Nº 424, DE 30 DE DEZEMBRO DE 2016, em seu artigo 39 §4º, que estabelece que não poderão ser contratadas com recursos advindos de convênios pessoas naturais que tenham sido condenadas por crimes contra a Administração Pública ou Patrimônio Público; crimes eleitorais, para os quais a lei comine pena privativa de liberdade ou crime de lavagem ou ocultação de bens, direitos e valores. Ressalta-se que, fora do prazo de 24 (vinte e quatro) meses, os candidatos que já trabalharam na SESAI ou nos DSEIs que tenham sido demitidos por justa causa, deverão ter sua readmissão avaliada pela Comissão de Seleção Examinadora a fim de identificar os motivos pelos quais o candidato foi demitido, para o cumprimento das exigências e dos pontos que fundamentam a Política Nacional de Atenção à Saúde dos Povos Indígenas (PNASPI).</t>
  </si>
  <si>
    <t xml:space="preserve">3.24. Também é vedada a contratação de ex-funcionário que venha a exercer atividade que comine salário inferior ao estabelecido no antigo contrato de trabalho. Essa regra é válida mesmo que a área de atuação do exfuncionário (cargo, função e até DSEI ou Polo) seja distinta da que o mesmo atuava no anterior vínculo de trabalho. </t>
  </si>
  <si>
    <t>PONTUAÇÃO 2º ETAPA</t>
  </si>
  <si>
    <t>APROVADOS</t>
  </si>
  <si>
    <t>REPROVADOS</t>
  </si>
  <si>
    <t>DESCLASSIFICADOS</t>
  </si>
  <si>
    <t>AUSENTE</t>
  </si>
  <si>
    <t>PONTUAÇÃO 1º ETAPA</t>
  </si>
  <si>
    <t>APROVADO</t>
  </si>
  <si>
    <t>REPROVADO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</si>
</sst>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hh:mm:ss"/>
    <numFmt numFmtId="165" formatCode="0.0"/>
  </numFmts>
  <fonts count="7" x14ac:knownFonts="1">
    <font>
      <sz val="11"/>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12"/>
      <name val="Calibri"/>
      <family val="2"/>
      <scheme val="minor"/>
    </font>
    <font>
      <sz val="10"/>
      <name val="Calibri"/>
      <family val="2"/>
      <scheme val="minor"/>
    </font>
    <font>
      <b/>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rgb="FFABABAB"/>
      </left>
      <right/>
      <top style="thin">
        <color rgb="FFABABAB"/>
      </top>
      <bottom/>
      <diagonal/>
    </border>
    <border>
      <left style="thin">
        <color rgb="FFABABAB"/>
      </left>
      <right/>
      <top/>
      <bottom/>
      <diagonal/>
    </border>
  </borders>
  <cellStyleXfs count="1">
    <xf numFmtId="0" fontId="0" fillId="0" borderId="0"/>
  </cellStyleXfs>
  <cellXfs count="25">
    <xf numFmtId="0" fontId="0" fillId="0" borderId="0" xfId="0"/>
    <xf numFmtId="0" fontId="2" fillId="2" borderId="1" xfId="0" applyFont="1" applyFill="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horizontal="center" vertical="center"/>
    </xf>
    <xf numFmtId="49" fontId="6" fillId="2" borderId="1" xfId="0" applyNumberFormat="1" applyFont="1" applyFill="1" applyBorder="1" applyAlignment="1">
      <alignment horizontal="center" vertical="center" wrapText="1" readingOrder="1"/>
    </xf>
    <xf numFmtId="0" fontId="0" fillId="0" borderId="0" xfId="0" applyAlignment="1">
      <alignment horizontal="center"/>
    </xf>
    <xf numFmtId="2" fontId="6" fillId="2" borderId="1" xfId="0" applyNumberFormat="1" applyFont="1" applyFill="1" applyBorder="1" applyAlignment="1">
      <alignment horizontal="center" vertical="center" wrapText="1" readingOrder="1"/>
    </xf>
    <xf numFmtId="0" fontId="0" fillId="0" borderId="0" xfId="0" applyAlignment="1">
      <alignment horizontal="center" vertical="center"/>
    </xf>
    <xf numFmtId="49" fontId="5" fillId="0" borderId="1" xfId="0" applyNumberFormat="1" applyFont="1" applyFill="1" applyBorder="1" applyAlignment="1">
      <alignment vertical="center" readingOrder="1"/>
    </xf>
    <xf numFmtId="49" fontId="5" fillId="0" borderId="1" xfId="0" applyNumberFormat="1" applyFont="1" applyFill="1" applyBorder="1" applyAlignment="1">
      <alignment horizontal="left" vertical="center" readingOrder="1"/>
    </xf>
    <xf numFmtId="0" fontId="5" fillId="0" borderId="1" xfId="0" applyNumberFormat="1" applyFont="1" applyFill="1" applyBorder="1" applyAlignment="1">
      <alignment horizontal="left" vertical="center" readingOrder="1"/>
    </xf>
    <xf numFmtId="164" fontId="5" fillId="0" borderId="1" xfId="0" applyNumberFormat="1" applyFont="1" applyFill="1" applyBorder="1" applyAlignment="1">
      <alignment horizontal="left" vertical="center" readingOrder="1"/>
    </xf>
    <xf numFmtId="165" fontId="5" fillId="0" borderId="1" xfId="0" applyNumberFormat="1" applyFont="1" applyFill="1" applyBorder="1" applyAlignment="1">
      <alignment horizontal="center" vertical="center" readingOrder="1"/>
    </xf>
    <xf numFmtId="0" fontId="5" fillId="0" borderId="1" xfId="0" applyNumberFormat="1" applyFont="1" applyFill="1" applyBorder="1" applyAlignment="1">
      <alignment horizontal="center" vertical="center" readingOrder="1"/>
    </xf>
    <xf numFmtId="0" fontId="5" fillId="0" borderId="1" xfId="0" applyNumberFormat="1" applyFont="1" applyFill="1" applyBorder="1" applyAlignment="1">
      <alignment horizontal="right" vertical="center" readingOrder="1"/>
    </xf>
    <xf numFmtId="0" fontId="2" fillId="2" borderId="1" xfId="0" applyFont="1" applyFill="1" applyBorder="1" applyAlignment="1">
      <alignment horizontal="center" vertical="center"/>
    </xf>
    <xf numFmtId="0" fontId="0" fillId="0" borderId="2" xfId="0" applyBorder="1"/>
    <xf numFmtId="0" fontId="0" fillId="0" borderId="3" xfId="0" applyBorder="1"/>
    <xf numFmtId="0" fontId="2" fillId="2" borderId="1" xfId="0" applyFont="1" applyFill="1" applyBorder="1" applyAlignment="1">
      <alignment horizontal="center" vertical="center"/>
    </xf>
    <xf numFmtId="0" fontId="0" fillId="0" borderId="1" xfId="0" applyFont="1" applyBorder="1" applyAlignment="1">
      <alignment horizontal="left"/>
    </xf>
    <xf numFmtId="0" fontId="1" fillId="0" borderId="1" xfId="0" applyFont="1" applyFill="1" applyBorder="1" applyAlignment="1">
      <alignment horizontal="left" vertical="center" wrapText="1"/>
    </xf>
    <xf numFmtId="0" fontId="2" fillId="2" borderId="1" xfId="0" applyFont="1" applyFill="1" applyBorder="1" applyAlignment="1">
      <alignment horizontal="center" vertical="center"/>
    </xf>
    <xf numFmtId="0" fontId="2" fillId="0" borderId="1" xfId="0" applyFont="1" applyFill="1" applyBorder="1" applyAlignment="1">
      <alignment horizontal="center" vertical="center" wrapText="1"/>
    </xf>
    <xf numFmtId="165" fontId="5" fillId="3" borderId="1" xfId="0" applyNumberFormat="1" applyFont="1" applyFill="1" applyBorder="1" applyAlignment="1">
      <alignment horizontal="center" vertical="center" readingOrder="1"/>
    </xf>
    <xf numFmtId="0" fontId="3" fillId="0" borderId="1"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789519</xdr:colOff>
      <xdr:row>0</xdr:row>
      <xdr:rowOff>0</xdr:rowOff>
    </xdr:from>
    <xdr:to>
      <xdr:col>5</xdr:col>
      <xdr:colOff>391585</xdr:colOff>
      <xdr:row>3</xdr:row>
      <xdr:rowOff>169333</xdr:rowOff>
    </xdr:to>
    <xdr:pic>
      <xdr:nvPicPr>
        <xdr:cNvPr id="6" name="Imagem 5">
          <a:extLst>
            <a:ext uri="{FF2B5EF4-FFF2-40B4-BE49-F238E27FC236}">
              <a16:creationId xmlns="" xmlns:a16="http://schemas.microsoft.com/office/drawing/2014/main" id="{3DDD93C9-6658-138C-608C-3085D3BF0C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75602" y="0"/>
          <a:ext cx="1009650" cy="7725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abSelected="1" zoomScale="90" zoomScaleNormal="90" zoomScalePageLayoutView="90" workbookViewId="0">
      <selection activeCell="B16" sqref="B16"/>
    </sheetView>
  </sheetViews>
  <sheetFormatPr defaultColWidth="11.42578125" defaultRowHeight="15" x14ac:dyDescent="0.25"/>
  <cols>
    <col min="1" max="1" width="44.42578125" customWidth="1"/>
    <col min="2" max="6" width="21.140625" customWidth="1"/>
  </cols>
  <sheetData>
    <row r="1" spans="1:10" ht="15.75" x14ac:dyDescent="0.25">
      <c r="A1" s="21" t="s">
        <v>12</v>
      </c>
      <c r="B1" s="21"/>
      <c r="C1" s="21"/>
      <c r="D1" s="21"/>
      <c r="E1" s="21"/>
      <c r="F1" s="21"/>
    </row>
    <row r="2" spans="1:10" ht="15.75" x14ac:dyDescent="0.25">
      <c r="A2" s="21" t="s">
        <v>28</v>
      </c>
      <c r="B2" s="21"/>
      <c r="C2" s="21"/>
      <c r="D2" s="21"/>
      <c r="E2" s="21"/>
      <c r="F2" s="21"/>
    </row>
    <row r="3" spans="1:10" ht="15.75" x14ac:dyDescent="0.25">
      <c r="A3" s="24" t="s">
        <v>22</v>
      </c>
      <c r="B3" s="24"/>
      <c r="C3" s="24"/>
      <c r="D3" s="24"/>
      <c r="E3" s="21"/>
      <c r="F3" s="21"/>
    </row>
    <row r="4" spans="1:10" ht="15.75" x14ac:dyDescent="0.25">
      <c r="A4" s="2"/>
      <c r="B4" s="3"/>
      <c r="C4" s="3"/>
      <c r="D4" s="3"/>
      <c r="E4" s="21"/>
      <c r="F4" s="21"/>
    </row>
    <row r="5" spans="1:10" ht="15.75" x14ac:dyDescent="0.25">
      <c r="A5" s="18" t="s">
        <v>13</v>
      </c>
      <c r="B5" s="18" t="s">
        <v>19</v>
      </c>
      <c r="C5" s="18" t="s">
        <v>98</v>
      </c>
      <c r="D5" s="18" t="s">
        <v>99</v>
      </c>
      <c r="E5" s="18" t="s">
        <v>100</v>
      </c>
      <c r="F5" s="18" t="s">
        <v>101</v>
      </c>
    </row>
    <row r="6" spans="1:10" ht="15.75" x14ac:dyDescent="0.25">
      <c r="A6" s="2" t="s">
        <v>81</v>
      </c>
      <c r="B6" s="3">
        <f>C6+D6+F6+E6</f>
        <v>14</v>
      </c>
      <c r="C6" s="3">
        <f>COUNTIF('ENFERMEIRO REGIÃO III'!C2:C171,"APROVADO")</f>
        <v>6</v>
      </c>
      <c r="D6" s="3">
        <f>COUNTIF('ENFERMEIRO REGIÃO III'!C2:C171,"REPROVADO")</f>
        <v>0</v>
      </c>
      <c r="E6" s="3">
        <f>COUNTIF('ENFERMEIRO REGIÃO III'!C2:C171,"DESCLASSIFICADO")</f>
        <v>3</v>
      </c>
      <c r="F6" s="3">
        <f>COUNTIF('ENFERMEIRO REGIÃO III'!C2:C171,"ausente")</f>
        <v>5</v>
      </c>
      <c r="J6" s="16"/>
    </row>
    <row r="7" spans="1:10" ht="15.75" x14ac:dyDescent="0.25">
      <c r="A7" s="2" t="s">
        <v>89</v>
      </c>
      <c r="B7" s="3">
        <f t="shared" ref="B7:B15" si="0">C7+D7+F7+E7</f>
        <v>6</v>
      </c>
      <c r="C7" s="3">
        <f>COUNTIF('ASSISTENTE SOCIAL REGIÃO III'!C2:C315,"APROVADO")</f>
        <v>1</v>
      </c>
      <c r="D7" s="3">
        <f>COUNTIF('ASSISTENTE SOCIAL REGIÃO III'!C2:C315,"REPROVADO")</f>
        <v>0</v>
      </c>
      <c r="E7" s="3">
        <f>COUNTIF('ASSISTENTE SOCIAL REGIÃO III'!C2:C171,"DESCLASSIFICADO")</f>
        <v>1</v>
      </c>
      <c r="F7" s="3">
        <f>COUNTIF('ASSISTENTE SOCIAL REGIÃO III'!C2:C315,"ausente")</f>
        <v>4</v>
      </c>
      <c r="J7" s="17"/>
    </row>
    <row r="8" spans="1:10" ht="15.75" x14ac:dyDescent="0.25">
      <c r="A8" s="2" t="s">
        <v>83</v>
      </c>
      <c r="B8" s="3">
        <f t="shared" si="0"/>
        <v>3</v>
      </c>
      <c r="C8" s="3">
        <f>COUNTIF('NUTRICIONISTA REGIÃO III'!C2:C170,"APROVADO")</f>
        <v>1</v>
      </c>
      <c r="D8" s="3">
        <f>COUNTIF('NUTRICIONISTA REGIÃO III'!C2:C170,"REPROVADO")</f>
        <v>1</v>
      </c>
      <c r="E8" s="3">
        <f>COUNTIF('NUTRICIONISTA REGIÃO III'!C2:C171,"DESCLASSIFICADO")</f>
        <v>0</v>
      </c>
      <c r="F8" s="3">
        <f>COUNTIF('NUTRICIONISTA REGIÃO III'!C2:C170,"ausente")</f>
        <v>1</v>
      </c>
      <c r="J8" s="17"/>
    </row>
    <row r="9" spans="1:10" ht="15.75" x14ac:dyDescent="0.25">
      <c r="A9" s="2" t="s">
        <v>82</v>
      </c>
      <c r="B9" s="3">
        <f t="shared" si="0"/>
        <v>10</v>
      </c>
      <c r="C9" s="3">
        <f>COUNTIF('CIRURGIÃO DENTISTA REGIÃO III'!C2:C334,"APROVADO")</f>
        <v>3</v>
      </c>
      <c r="D9" s="3">
        <f>COUNTIF('CIRURGIÃO DENTISTA REGIÃO III'!C2:C334,"REPROVADO")</f>
        <v>0</v>
      </c>
      <c r="E9" s="3">
        <f>COUNTIF('CIRURGIÃO DENTISTA REGIÃO III'!C2:C171,"DESCLASSIFICADO")</f>
        <v>4</v>
      </c>
      <c r="F9" s="3">
        <f>COUNTIF('CIRURGIÃO DENTISTA REGIÃO III'!C2:C334,"ausente")</f>
        <v>3</v>
      </c>
      <c r="J9" s="17"/>
    </row>
    <row r="10" spans="1:10" ht="15.75" x14ac:dyDescent="0.25">
      <c r="A10" s="2" t="s">
        <v>86</v>
      </c>
      <c r="B10" s="3">
        <f t="shared" si="0"/>
        <v>5</v>
      </c>
      <c r="C10" s="3">
        <f>COUNTIF('PSICOLOGO REGIÃO III'!C2:C151,"APROVADO")</f>
        <v>3</v>
      </c>
      <c r="D10" s="3">
        <f>COUNTIF('PSICOLOGO REGIÃO III'!C2:C151,"REPROVADO")</f>
        <v>0</v>
      </c>
      <c r="E10" s="3">
        <f>COUNTIF('PSICOLOGO REGIÃO III'!C2:C171,"DESCLASSIFICADO")</f>
        <v>1</v>
      </c>
      <c r="F10" s="3">
        <f>COUNTIF('PSICOLOGO REGIÃO III'!C2:C151,"ausente")</f>
        <v>1</v>
      </c>
      <c r="J10" s="17"/>
    </row>
    <row r="11" spans="1:10" ht="15.75" x14ac:dyDescent="0.25">
      <c r="A11" s="2" t="s">
        <v>87</v>
      </c>
      <c r="B11" s="3">
        <f t="shared" si="0"/>
        <v>2</v>
      </c>
      <c r="C11" s="3">
        <f>COUNTIF('AGENTE DE COMB. END. REGIÃO III'!C2:C148,"APROVADO")</f>
        <v>0</v>
      </c>
      <c r="D11" s="3">
        <f>COUNTIF('AGENTE DE COMB. END. REGIÃO III'!C2:C148,"REPROVADO")</f>
        <v>0</v>
      </c>
      <c r="E11" s="3">
        <f>COUNTIF('AGENTE DE COMB. END. REGIÃO III'!C2:C164,"DESCLASSIFICADO")</f>
        <v>1</v>
      </c>
      <c r="F11" s="3">
        <f>COUNTIF('AGENTE DE COMB. END. REGIÃO III'!C2:C148,"ausente")</f>
        <v>1</v>
      </c>
      <c r="J11" s="17"/>
    </row>
    <row r="12" spans="1:10" ht="15.75" x14ac:dyDescent="0.25">
      <c r="A12" s="2" t="s">
        <v>85</v>
      </c>
      <c r="B12" s="3">
        <f t="shared" si="0"/>
        <v>6</v>
      </c>
      <c r="C12" s="3">
        <f>COUNTIF('MICROSCOPISTA REGIÃO III'!C2:C152,"APROVADO")</f>
        <v>2</v>
      </c>
      <c r="D12" s="3">
        <f>COUNTIF('MICROSCOPISTA REGIÃO III'!C2:C152,"REPROVADO")</f>
        <v>0</v>
      </c>
      <c r="E12" s="3">
        <f>COUNTIF('MICROSCOPISTA REGIÃO III'!C2:C171,"DESCLASSIFICADO")</f>
        <v>1</v>
      </c>
      <c r="F12" s="3">
        <f>COUNTIF('MICROSCOPISTA REGIÃO III'!C2:C152,"ausente")</f>
        <v>3</v>
      </c>
      <c r="J12" s="17"/>
    </row>
    <row r="13" spans="1:10" ht="15.75" x14ac:dyDescent="0.25">
      <c r="A13" s="2" t="s">
        <v>90</v>
      </c>
      <c r="B13" s="3">
        <f t="shared" si="0"/>
        <v>1</v>
      </c>
      <c r="C13" s="3">
        <f>COUNTIF('TÉC. DE SAÚDE BUCAL REGIÃO III'!C2:C140,"APROVADO")</f>
        <v>0</v>
      </c>
      <c r="D13" s="3">
        <f>COUNTIF('TÉC. DE SAÚDE BUCAL REGIÃO III'!C2:C141,"REPROVADO")</f>
        <v>0</v>
      </c>
      <c r="E13" s="3">
        <f>COUNTIF('TÉC. DE SAÚDE BUCAL REGIÃO III'!C2:C171,"DESCLASSIFICADO")</f>
        <v>0</v>
      </c>
      <c r="F13" s="3">
        <f>COUNTIF('TÉC. DE SAÚDE BUCAL REGIÃO III'!C2:C140,"ausente")</f>
        <v>1</v>
      </c>
      <c r="J13" s="17"/>
    </row>
    <row r="14" spans="1:10" ht="15.75" x14ac:dyDescent="0.25">
      <c r="A14" s="2" t="s">
        <v>88</v>
      </c>
      <c r="B14" s="3">
        <f t="shared" si="0"/>
        <v>1</v>
      </c>
      <c r="C14" s="3">
        <f>COUNTIF('TÉC. ELETROTÉCNICO REGIÃO III'!C2:C2,"APROVADO")</f>
        <v>0</v>
      </c>
      <c r="D14" s="3">
        <f>COUNTIF('TÉC. ELETROTÉCNICO REGIÃO III'!C2:C2,"REPROVADO")</f>
        <v>0</v>
      </c>
      <c r="E14" s="3">
        <f>COUNTIF('TÉC. ELETROTÉCNICO REGIÃO III'!C2:C171,"DESCLASSIFICADO")</f>
        <v>0</v>
      </c>
      <c r="F14" s="3">
        <f>COUNTIF('TÉC. ELETROTÉCNICO REGIÃO III'!C2:C2,"ausente")</f>
        <v>1</v>
      </c>
      <c r="J14" s="17"/>
    </row>
    <row r="15" spans="1:10" ht="15.75" x14ac:dyDescent="0.25">
      <c r="A15" s="2" t="s">
        <v>84</v>
      </c>
      <c r="B15" s="3">
        <f t="shared" si="0"/>
        <v>5</v>
      </c>
      <c r="C15" s="3">
        <f>COUNTIF('TÉCNICO SANEAMENTO REGIÃO III'!C2:C153,"APROVADO")</f>
        <v>0</v>
      </c>
      <c r="D15" s="3">
        <f>COUNTIF('TÉCNICO SANEAMENTO REGIÃO III'!C2:C153,"REPROVADO")</f>
        <v>0</v>
      </c>
      <c r="E15" s="3">
        <f>COUNTIF('TÉCNICO SANEAMENTO REGIÃO III'!C2:C171,"DESCLASSIFICADO")</f>
        <v>5</v>
      </c>
      <c r="F15" s="3">
        <f>COUNTIF('TÉCNICO SANEAMENTO REGIÃO III'!C2:C153,"ausente")</f>
        <v>0</v>
      </c>
      <c r="J15" s="17"/>
    </row>
    <row r="16" spans="1:10" ht="15.75" x14ac:dyDescent="0.25">
      <c r="A16" s="1" t="s">
        <v>14</v>
      </c>
      <c r="B16" s="1">
        <f>SUM(B6:B15)</f>
        <v>53</v>
      </c>
      <c r="C16" s="15">
        <f t="shared" ref="C16:F16" si="1">SUM(C6:C15)</f>
        <v>16</v>
      </c>
      <c r="D16" s="15">
        <f t="shared" si="1"/>
        <v>1</v>
      </c>
      <c r="E16" s="18">
        <f t="shared" ref="E16" si="2">SUM(E6:E15)</f>
        <v>16</v>
      </c>
      <c r="F16" s="15">
        <f t="shared" si="1"/>
        <v>20</v>
      </c>
      <c r="J16" s="17"/>
    </row>
    <row r="17" spans="1:10" ht="15.75" x14ac:dyDescent="0.25">
      <c r="A17" s="22" t="s">
        <v>92</v>
      </c>
      <c r="B17" s="22"/>
      <c r="C17" s="22"/>
      <c r="D17" s="22"/>
      <c r="E17" s="22"/>
      <c r="F17" s="22"/>
      <c r="J17" s="17"/>
    </row>
    <row r="18" spans="1:10" x14ac:dyDescent="0.25">
      <c r="A18" s="19" t="s">
        <v>93</v>
      </c>
      <c r="B18" s="19"/>
      <c r="C18" s="19"/>
      <c r="D18" s="19"/>
      <c r="E18" s="19"/>
      <c r="F18" s="19"/>
      <c r="J18" s="17"/>
    </row>
    <row r="19" spans="1:10" x14ac:dyDescent="0.25">
      <c r="A19" s="20" t="s">
        <v>94</v>
      </c>
      <c r="B19" s="20"/>
      <c r="C19" s="20"/>
      <c r="D19" s="20"/>
      <c r="E19" s="20"/>
      <c r="F19" s="20"/>
      <c r="J19" s="17"/>
    </row>
    <row r="20" spans="1:10" x14ac:dyDescent="0.25">
      <c r="A20" s="20"/>
      <c r="B20" s="20"/>
      <c r="C20" s="20"/>
      <c r="D20" s="20"/>
      <c r="E20" s="20"/>
      <c r="F20" s="20"/>
      <c r="J20" s="17"/>
    </row>
    <row r="21" spans="1:10" x14ac:dyDescent="0.25">
      <c r="A21" s="20"/>
      <c r="B21" s="20"/>
      <c r="C21" s="20"/>
      <c r="D21" s="20"/>
      <c r="E21" s="20"/>
      <c r="F21" s="20"/>
      <c r="J21" s="17"/>
    </row>
    <row r="22" spans="1:10" x14ac:dyDescent="0.25">
      <c r="A22" s="20"/>
      <c r="B22" s="20"/>
      <c r="C22" s="20"/>
      <c r="D22" s="20"/>
      <c r="E22" s="20"/>
      <c r="F22" s="20"/>
      <c r="J22" s="17"/>
    </row>
    <row r="23" spans="1:10" x14ac:dyDescent="0.25">
      <c r="A23" s="20"/>
      <c r="B23" s="20"/>
      <c r="C23" s="20"/>
      <c r="D23" s="20"/>
      <c r="E23" s="20"/>
      <c r="F23" s="20"/>
      <c r="J23" s="17"/>
    </row>
    <row r="24" spans="1:10" x14ac:dyDescent="0.25">
      <c r="A24" s="20"/>
      <c r="B24" s="20"/>
      <c r="C24" s="20"/>
      <c r="D24" s="20"/>
      <c r="E24" s="20"/>
      <c r="F24" s="20"/>
      <c r="J24" s="17"/>
    </row>
    <row r="25" spans="1:10" x14ac:dyDescent="0.25">
      <c r="A25" s="20"/>
      <c r="B25" s="20"/>
      <c r="C25" s="20"/>
      <c r="D25" s="20"/>
      <c r="E25" s="20"/>
      <c r="F25" s="20"/>
      <c r="J25" s="17"/>
    </row>
    <row r="26" spans="1:10" x14ac:dyDescent="0.25">
      <c r="A26" s="20" t="s">
        <v>95</v>
      </c>
      <c r="B26" s="20"/>
      <c r="C26" s="20"/>
      <c r="D26" s="20"/>
      <c r="E26" s="20"/>
      <c r="F26" s="20"/>
      <c r="J26" s="17"/>
    </row>
    <row r="27" spans="1:10" x14ac:dyDescent="0.25">
      <c r="A27" s="20"/>
      <c r="B27" s="20"/>
      <c r="C27" s="20"/>
      <c r="D27" s="20"/>
      <c r="E27" s="20"/>
      <c r="F27" s="20"/>
      <c r="J27" s="17"/>
    </row>
    <row r="28" spans="1:10" x14ac:dyDescent="0.25">
      <c r="A28" s="20"/>
      <c r="B28" s="20"/>
      <c r="C28" s="20"/>
      <c r="D28" s="20"/>
      <c r="E28" s="20"/>
      <c r="F28" s="20"/>
      <c r="J28" s="17"/>
    </row>
    <row r="29" spans="1:10" x14ac:dyDescent="0.25">
      <c r="A29" s="20"/>
      <c r="B29" s="20"/>
      <c r="C29" s="20"/>
      <c r="D29" s="20"/>
      <c r="E29" s="20"/>
      <c r="F29" s="20"/>
      <c r="J29" s="17"/>
    </row>
    <row r="30" spans="1:10" x14ac:dyDescent="0.25">
      <c r="A30" s="20"/>
      <c r="B30" s="20"/>
      <c r="C30" s="20"/>
      <c r="D30" s="20"/>
      <c r="E30" s="20"/>
      <c r="F30" s="20"/>
      <c r="J30" s="17"/>
    </row>
    <row r="31" spans="1:10" x14ac:dyDescent="0.25">
      <c r="A31" s="20"/>
      <c r="B31" s="20"/>
      <c r="C31" s="20"/>
      <c r="D31" s="20"/>
      <c r="E31" s="20"/>
      <c r="F31" s="20"/>
      <c r="J31" s="17"/>
    </row>
    <row r="32" spans="1:10" x14ac:dyDescent="0.25">
      <c r="A32" s="20"/>
      <c r="B32" s="20"/>
      <c r="C32" s="20"/>
      <c r="D32" s="20"/>
      <c r="E32" s="20"/>
      <c r="F32" s="20"/>
      <c r="J32" s="17"/>
    </row>
    <row r="33" spans="1:10" x14ac:dyDescent="0.25">
      <c r="A33" s="20" t="s">
        <v>96</v>
      </c>
      <c r="B33" s="20"/>
      <c r="C33" s="20"/>
      <c r="D33" s="20"/>
      <c r="E33" s="20"/>
      <c r="F33" s="20"/>
      <c r="J33" s="17"/>
    </row>
    <row r="34" spans="1:10" x14ac:dyDescent="0.25">
      <c r="A34" s="20"/>
      <c r="B34" s="20"/>
      <c r="C34" s="20"/>
      <c r="D34" s="20"/>
      <c r="E34" s="20"/>
      <c r="F34" s="20"/>
      <c r="J34" s="17"/>
    </row>
    <row r="35" spans="1:10" x14ac:dyDescent="0.25">
      <c r="A35" s="20"/>
      <c r="B35" s="20"/>
      <c r="C35" s="20"/>
      <c r="D35" s="20"/>
      <c r="E35" s="20"/>
      <c r="F35" s="20"/>
    </row>
  </sheetData>
  <mergeCells count="9">
    <mergeCell ref="A18:F18"/>
    <mergeCell ref="A19:F25"/>
    <mergeCell ref="A26:F32"/>
    <mergeCell ref="A33:F35"/>
    <mergeCell ref="A1:D1"/>
    <mergeCell ref="A2:D2"/>
    <mergeCell ref="A3:D3"/>
    <mergeCell ref="A17:F17"/>
    <mergeCell ref="E1:F4"/>
  </mergeCells>
  <pageMargins left="0.511811024" right="0.511811024" top="0.78740157499999996" bottom="0.78740157499999996" header="0.31496062000000002" footer="0.31496062000000002"/>
  <pageSetup paperSize="9" orientation="landscape"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
  <sheetViews>
    <sheetView workbookViewId="0">
      <selection activeCell="G3" sqref="G3"/>
    </sheetView>
  </sheetViews>
  <sheetFormatPr defaultColWidth="8.85546875" defaultRowHeight="15" x14ac:dyDescent="0.25"/>
  <cols>
    <col min="1" max="1" width="11.5703125" bestFit="1" customWidth="1"/>
    <col min="2" max="2" width="15.85546875" bestFit="1" customWidth="1"/>
    <col min="3" max="3" width="18" bestFit="1" customWidth="1"/>
    <col min="4" max="4" width="15.28515625" bestFit="1" customWidth="1"/>
    <col min="5" max="5" width="21" bestFit="1" customWidth="1"/>
    <col min="6" max="6" width="17.7109375" bestFit="1" customWidth="1"/>
    <col min="7" max="7" width="20.42578125" bestFit="1" customWidth="1"/>
    <col min="8" max="8" width="18.42578125" bestFit="1" customWidth="1"/>
    <col min="9" max="9" width="43.140625" bestFit="1" customWidth="1"/>
    <col min="10" max="10" width="11" style="5" bestFit="1" customWidth="1"/>
    <col min="11" max="11" width="54.28515625" bestFit="1" customWidth="1"/>
    <col min="12" max="12" width="18.7109375" bestFit="1" customWidth="1"/>
    <col min="13" max="13" width="14.5703125" bestFit="1" customWidth="1"/>
    <col min="14" max="14" width="17.7109375" bestFit="1" customWidth="1"/>
    <col min="15" max="15" width="28.140625" bestFit="1" customWidth="1"/>
    <col min="16" max="16" width="25.7109375" bestFit="1" customWidth="1"/>
    <col min="17" max="17" width="28" bestFit="1" customWidth="1"/>
    <col min="18" max="18" width="31" bestFit="1" customWidth="1"/>
    <col min="19" max="19" width="30.7109375" bestFit="1" customWidth="1"/>
    <col min="20" max="20" width="32.28515625" bestFit="1" customWidth="1"/>
    <col min="21" max="24" width="11.140625" bestFit="1" customWidth="1"/>
    <col min="25" max="26" width="11.140625" customWidth="1"/>
    <col min="27" max="27" width="58.140625" bestFit="1" customWidth="1"/>
    <col min="29" max="29" width="10.7109375" bestFit="1" customWidth="1"/>
    <col min="31" max="31" width="10.7109375" bestFit="1" customWidth="1"/>
    <col min="33" max="33" width="10.7109375" bestFit="1" customWidth="1"/>
  </cols>
  <sheetData>
    <row r="1" spans="1:26" s="5" customFormat="1" ht="60" x14ac:dyDescent="0.25">
      <c r="A1" s="4" t="s">
        <v>3</v>
      </c>
      <c r="B1" s="4" t="s">
        <v>0</v>
      </c>
      <c r="C1" s="4" t="s">
        <v>4</v>
      </c>
      <c r="D1" s="4" t="s">
        <v>5</v>
      </c>
      <c r="E1" s="4" t="s">
        <v>6</v>
      </c>
      <c r="F1" s="6" t="s">
        <v>102</v>
      </c>
      <c r="G1" s="6" t="s">
        <v>97</v>
      </c>
      <c r="H1" s="6" t="s">
        <v>17</v>
      </c>
      <c r="I1" s="4" t="s">
        <v>7</v>
      </c>
      <c r="J1" s="4" t="s">
        <v>27</v>
      </c>
      <c r="K1" s="4" t="s">
        <v>8</v>
      </c>
      <c r="L1" s="4" t="s">
        <v>10</v>
      </c>
      <c r="M1" s="4" t="s">
        <v>9</v>
      </c>
      <c r="N1" s="4" t="s">
        <v>15</v>
      </c>
      <c r="O1" s="4" t="s">
        <v>26</v>
      </c>
      <c r="P1" s="4" t="s">
        <v>91</v>
      </c>
      <c r="Q1" s="4" t="s">
        <v>20</v>
      </c>
      <c r="R1" s="4" t="s">
        <v>18</v>
      </c>
      <c r="S1" s="4" t="s">
        <v>21</v>
      </c>
      <c r="T1" s="4" t="s">
        <v>16</v>
      </c>
      <c r="U1" s="7"/>
      <c r="V1" s="7"/>
      <c r="W1" s="7"/>
      <c r="X1" s="7"/>
      <c r="Y1" s="7"/>
      <c r="Z1" s="7"/>
    </row>
    <row r="2" spans="1:26" x14ac:dyDescent="0.25">
      <c r="A2" s="8" t="s">
        <v>23</v>
      </c>
      <c r="B2" s="8" t="s">
        <v>29</v>
      </c>
      <c r="C2" s="9" t="s">
        <v>101</v>
      </c>
      <c r="D2" s="10">
        <v>552494</v>
      </c>
      <c r="E2" s="11">
        <v>45229.71058569444</v>
      </c>
      <c r="F2" s="12">
        <f t="shared" ref="F2" si="0">SUM(N2:T2)</f>
        <v>13.9</v>
      </c>
      <c r="G2" s="23">
        <v>0</v>
      </c>
      <c r="H2" s="12">
        <f t="shared" ref="H2" si="1">G2+F2</f>
        <v>13.9</v>
      </c>
      <c r="I2" s="9" t="s">
        <v>53</v>
      </c>
      <c r="J2" s="13">
        <v>36</v>
      </c>
      <c r="K2" s="9" t="s">
        <v>88</v>
      </c>
      <c r="L2" s="9" t="s">
        <v>2</v>
      </c>
      <c r="M2" s="9" t="s">
        <v>1</v>
      </c>
      <c r="N2" s="14">
        <v>6</v>
      </c>
      <c r="O2" s="14">
        <v>4</v>
      </c>
      <c r="P2" s="14">
        <v>3</v>
      </c>
      <c r="Q2" s="14">
        <v>0</v>
      </c>
      <c r="R2" s="14">
        <v>0</v>
      </c>
      <c r="S2" s="14">
        <v>0.4</v>
      </c>
      <c r="T2" s="14">
        <v>0.5</v>
      </c>
    </row>
  </sheetData>
  <autoFilter ref="A1:AH2"/>
  <pageMargins left="0.511811024" right="0.511811024" top="0.78740157499999996" bottom="0.78740157499999996" header="0.31496062000000002" footer="0.3149606200000000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
  <sheetViews>
    <sheetView workbookViewId="0">
      <selection activeCell="C1" sqref="C1:C1048576"/>
    </sheetView>
  </sheetViews>
  <sheetFormatPr defaultColWidth="8.85546875" defaultRowHeight="15" x14ac:dyDescent="0.25"/>
  <cols>
    <col min="1" max="1" width="11.5703125" bestFit="1" customWidth="1"/>
    <col min="2" max="2" width="15.85546875" bestFit="1" customWidth="1"/>
    <col min="3" max="3" width="18" bestFit="1" customWidth="1"/>
    <col min="4" max="4" width="15.28515625" bestFit="1" customWidth="1"/>
    <col min="5" max="5" width="21" bestFit="1" customWidth="1"/>
    <col min="6" max="6" width="17.7109375" bestFit="1" customWidth="1"/>
    <col min="7" max="7" width="20.42578125" bestFit="1" customWidth="1"/>
    <col min="8" max="8" width="18.42578125" bestFit="1" customWidth="1"/>
    <col min="9" max="9" width="43.140625" bestFit="1" customWidth="1"/>
    <col min="10" max="10" width="11" style="5" bestFit="1" customWidth="1"/>
    <col min="11" max="11" width="54.28515625" bestFit="1" customWidth="1"/>
    <col min="12" max="12" width="18.7109375" bestFit="1" customWidth="1"/>
    <col min="13" max="13" width="14.5703125" bestFit="1" customWidth="1"/>
    <col min="14" max="14" width="17.7109375" bestFit="1" customWidth="1"/>
    <col min="15" max="15" width="28.140625" bestFit="1" customWidth="1"/>
    <col min="16" max="16" width="25.7109375" bestFit="1" customWidth="1"/>
    <col min="17" max="17" width="28" bestFit="1" customWidth="1"/>
    <col min="18" max="18" width="31" bestFit="1" customWidth="1"/>
    <col min="19" max="19" width="30.7109375" bestFit="1" customWidth="1"/>
    <col min="20" max="20" width="32.28515625" bestFit="1" customWidth="1"/>
    <col min="21" max="24" width="11.140625" bestFit="1" customWidth="1"/>
    <col min="25" max="26" width="11.140625" customWidth="1"/>
    <col min="27" max="27" width="58.140625" bestFit="1" customWidth="1"/>
    <col min="29" max="29" width="10.7109375" bestFit="1" customWidth="1"/>
    <col min="31" max="31" width="10.7109375" bestFit="1" customWidth="1"/>
    <col min="33" max="33" width="10.7109375" bestFit="1" customWidth="1"/>
  </cols>
  <sheetData>
    <row r="1" spans="1:26" s="5" customFormat="1" ht="60" x14ac:dyDescent="0.25">
      <c r="A1" s="4" t="s">
        <v>3</v>
      </c>
      <c r="B1" s="4" t="s">
        <v>0</v>
      </c>
      <c r="C1" s="4" t="s">
        <v>4</v>
      </c>
      <c r="D1" s="4" t="s">
        <v>5</v>
      </c>
      <c r="E1" s="4" t="s">
        <v>6</v>
      </c>
      <c r="F1" s="6" t="s">
        <v>102</v>
      </c>
      <c r="G1" s="6" t="s">
        <v>97</v>
      </c>
      <c r="H1" s="6" t="s">
        <v>17</v>
      </c>
      <c r="I1" s="4" t="s">
        <v>7</v>
      </c>
      <c r="J1" s="4" t="s">
        <v>27</v>
      </c>
      <c r="K1" s="4" t="s">
        <v>8</v>
      </c>
      <c r="L1" s="4" t="s">
        <v>10</v>
      </c>
      <c r="M1" s="4" t="s">
        <v>9</v>
      </c>
      <c r="N1" s="4" t="s">
        <v>15</v>
      </c>
      <c r="O1" s="4" t="s">
        <v>26</v>
      </c>
      <c r="P1" s="4" t="s">
        <v>91</v>
      </c>
      <c r="Q1" s="4" t="s">
        <v>20</v>
      </c>
      <c r="R1" s="4" t="s">
        <v>18</v>
      </c>
      <c r="S1" s="4" t="s">
        <v>21</v>
      </c>
      <c r="T1" s="4" t="s">
        <v>16</v>
      </c>
      <c r="U1" s="7"/>
      <c r="V1" s="7"/>
      <c r="W1" s="7"/>
      <c r="X1" s="7"/>
      <c r="Y1" s="7"/>
      <c r="Z1" s="7"/>
    </row>
    <row r="2" spans="1:26" x14ac:dyDescent="0.25">
      <c r="A2" s="8" t="s">
        <v>23</v>
      </c>
      <c r="B2" s="8" t="s">
        <v>29</v>
      </c>
      <c r="C2" s="9" t="s">
        <v>11</v>
      </c>
      <c r="D2" s="10">
        <v>549799</v>
      </c>
      <c r="E2" s="11">
        <v>45224.485929652779</v>
      </c>
      <c r="F2" s="12">
        <f t="shared" ref="F2" si="0">SUM(N2:T2)</f>
        <v>18.3</v>
      </c>
      <c r="G2" s="23">
        <v>0</v>
      </c>
      <c r="H2" s="12">
        <f t="shared" ref="H2:H6" si="1">G2+F2</f>
        <v>18.3</v>
      </c>
      <c r="I2" s="9" t="s">
        <v>41</v>
      </c>
      <c r="J2" s="13">
        <v>38</v>
      </c>
      <c r="K2" s="9" t="s">
        <v>84</v>
      </c>
      <c r="L2" s="9" t="s">
        <v>2</v>
      </c>
      <c r="M2" s="9" t="s">
        <v>1</v>
      </c>
      <c r="N2" s="14">
        <v>6</v>
      </c>
      <c r="O2" s="14">
        <v>4</v>
      </c>
      <c r="P2" s="14">
        <v>3</v>
      </c>
      <c r="Q2" s="14">
        <v>0</v>
      </c>
      <c r="R2" s="14">
        <v>0</v>
      </c>
      <c r="S2" s="14">
        <v>4.8</v>
      </c>
      <c r="T2" s="14">
        <v>0.5</v>
      </c>
    </row>
    <row r="3" spans="1:26" x14ac:dyDescent="0.25">
      <c r="A3" s="8" t="s">
        <v>23</v>
      </c>
      <c r="B3" s="8" t="s">
        <v>29</v>
      </c>
      <c r="C3" s="9" t="s">
        <v>11</v>
      </c>
      <c r="D3" s="10">
        <v>551732</v>
      </c>
      <c r="E3" s="11">
        <v>45229.425857638889</v>
      </c>
      <c r="F3" s="12">
        <f t="shared" ref="F3:F4" si="2">SUM(N3:T3)</f>
        <v>14.7</v>
      </c>
      <c r="G3" s="23">
        <v>0</v>
      </c>
      <c r="H3" s="12">
        <f t="shared" si="1"/>
        <v>14.7</v>
      </c>
      <c r="I3" s="9" t="s">
        <v>51</v>
      </c>
      <c r="J3" s="13">
        <v>37</v>
      </c>
      <c r="K3" s="9" t="s">
        <v>84</v>
      </c>
      <c r="L3" s="9" t="s">
        <v>2</v>
      </c>
      <c r="M3" s="9" t="s">
        <v>1</v>
      </c>
      <c r="N3" s="14">
        <v>6</v>
      </c>
      <c r="O3" s="14">
        <v>4</v>
      </c>
      <c r="P3" s="14">
        <v>3</v>
      </c>
      <c r="Q3" s="14">
        <v>0</v>
      </c>
      <c r="R3" s="14">
        <v>0</v>
      </c>
      <c r="S3" s="14">
        <v>0.2</v>
      </c>
      <c r="T3" s="14">
        <v>1.5</v>
      </c>
    </row>
    <row r="4" spans="1:26" x14ac:dyDescent="0.25">
      <c r="A4" s="8" t="s">
        <v>23</v>
      </c>
      <c r="B4" s="8" t="s">
        <v>29</v>
      </c>
      <c r="C4" s="9" t="s">
        <v>11</v>
      </c>
      <c r="D4" s="10">
        <v>549362</v>
      </c>
      <c r="E4" s="11">
        <v>45223.771709155088</v>
      </c>
      <c r="F4" s="12">
        <f t="shared" si="2"/>
        <v>13.5</v>
      </c>
      <c r="G4" s="23">
        <v>0</v>
      </c>
      <c r="H4" s="12">
        <f t="shared" si="1"/>
        <v>13.5</v>
      </c>
      <c r="I4" s="9" t="s">
        <v>55</v>
      </c>
      <c r="J4" s="13">
        <v>35</v>
      </c>
      <c r="K4" s="9" t="s">
        <v>84</v>
      </c>
      <c r="L4" s="9" t="s">
        <v>2</v>
      </c>
      <c r="M4" s="9" t="s">
        <v>1</v>
      </c>
      <c r="N4" s="14">
        <v>6</v>
      </c>
      <c r="O4" s="14">
        <v>4</v>
      </c>
      <c r="P4" s="14">
        <v>3</v>
      </c>
      <c r="Q4" s="14">
        <v>0</v>
      </c>
      <c r="R4" s="14">
        <v>0</v>
      </c>
      <c r="S4" s="14">
        <v>0</v>
      </c>
      <c r="T4" s="14">
        <v>0.5</v>
      </c>
    </row>
    <row r="5" spans="1:26" x14ac:dyDescent="0.25">
      <c r="A5" s="8" t="s">
        <v>23</v>
      </c>
      <c r="B5" s="8" t="s">
        <v>29</v>
      </c>
      <c r="C5" s="9" t="s">
        <v>11</v>
      </c>
      <c r="D5" s="10">
        <v>551897</v>
      </c>
      <c r="E5" s="11">
        <v>45229.474752453702</v>
      </c>
      <c r="F5" s="12">
        <f t="shared" ref="F5:F6" si="3">SUM(N5:T5)</f>
        <v>9.3000000000000007</v>
      </c>
      <c r="G5" s="23">
        <v>0</v>
      </c>
      <c r="H5" s="12">
        <f t="shared" si="1"/>
        <v>9.3000000000000007</v>
      </c>
      <c r="I5" s="9" t="s">
        <v>67</v>
      </c>
      <c r="J5" s="13">
        <v>38</v>
      </c>
      <c r="K5" s="9" t="s">
        <v>84</v>
      </c>
      <c r="L5" s="9" t="s">
        <v>2</v>
      </c>
      <c r="M5" s="9" t="s">
        <v>2</v>
      </c>
      <c r="N5" s="14">
        <v>0</v>
      </c>
      <c r="O5" s="14">
        <v>0</v>
      </c>
      <c r="P5" s="14">
        <v>3</v>
      </c>
      <c r="Q5" s="14">
        <v>0</v>
      </c>
      <c r="R5" s="14">
        <v>0</v>
      </c>
      <c r="S5" s="14">
        <v>4.8</v>
      </c>
      <c r="T5" s="14">
        <v>1.5</v>
      </c>
    </row>
    <row r="6" spans="1:26" x14ac:dyDescent="0.25">
      <c r="A6" s="8" t="s">
        <v>23</v>
      </c>
      <c r="B6" s="8" t="s">
        <v>29</v>
      </c>
      <c r="C6" s="9" t="s">
        <v>11</v>
      </c>
      <c r="D6" s="10">
        <v>553098</v>
      </c>
      <c r="E6" s="11">
        <v>45230.407944016202</v>
      </c>
      <c r="F6" s="12">
        <f t="shared" si="3"/>
        <v>8.3000000000000007</v>
      </c>
      <c r="G6" s="23">
        <v>0</v>
      </c>
      <c r="H6" s="12">
        <f t="shared" si="1"/>
        <v>8.3000000000000007</v>
      </c>
      <c r="I6" s="9" t="s">
        <v>69</v>
      </c>
      <c r="J6" s="13">
        <v>51</v>
      </c>
      <c r="K6" s="9" t="s">
        <v>84</v>
      </c>
      <c r="L6" s="9" t="s">
        <v>2</v>
      </c>
      <c r="M6" s="9" t="s">
        <v>2</v>
      </c>
      <c r="N6" s="14">
        <v>0</v>
      </c>
      <c r="O6" s="14">
        <v>0</v>
      </c>
      <c r="P6" s="14">
        <v>3</v>
      </c>
      <c r="Q6" s="14">
        <v>0</v>
      </c>
      <c r="R6" s="14">
        <v>0</v>
      </c>
      <c r="S6" s="14">
        <v>4.8</v>
      </c>
      <c r="T6" s="14">
        <v>0.5</v>
      </c>
    </row>
  </sheetData>
  <autoFilter ref="A1:Z6"/>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workbookViewId="0">
      <selection sqref="A1:A1048576"/>
    </sheetView>
  </sheetViews>
  <sheetFormatPr defaultColWidth="8.85546875" defaultRowHeight="15" x14ac:dyDescent="0.25"/>
  <cols>
    <col min="1" max="1" width="11.5703125" bestFit="1" customWidth="1"/>
    <col min="2" max="2" width="15.85546875" bestFit="1" customWidth="1"/>
    <col min="3" max="3" width="18" bestFit="1" customWidth="1"/>
    <col min="4" max="4" width="15.28515625" bestFit="1" customWidth="1"/>
    <col min="5" max="5" width="21" bestFit="1" customWidth="1"/>
    <col min="6" max="6" width="17.7109375" bestFit="1" customWidth="1"/>
    <col min="7" max="7" width="20.42578125" bestFit="1" customWidth="1"/>
    <col min="8" max="8" width="18.42578125" bestFit="1" customWidth="1"/>
    <col min="9" max="9" width="43.140625" bestFit="1" customWidth="1"/>
    <col min="10" max="10" width="11" style="5" bestFit="1" customWidth="1"/>
    <col min="11" max="11" width="54.28515625" bestFit="1" customWidth="1"/>
    <col min="12" max="12" width="18.7109375" bestFit="1" customWidth="1"/>
    <col min="13" max="13" width="14.5703125" bestFit="1" customWidth="1"/>
    <col min="14" max="14" width="17.7109375" bestFit="1" customWidth="1"/>
    <col min="15" max="15" width="28.140625" bestFit="1" customWidth="1"/>
    <col min="16" max="16" width="25.7109375" bestFit="1" customWidth="1"/>
    <col min="17" max="17" width="28" bestFit="1" customWidth="1"/>
    <col min="18" max="18" width="31" bestFit="1" customWidth="1"/>
    <col min="19" max="19" width="30.7109375" bestFit="1" customWidth="1"/>
    <col min="20" max="20" width="32.28515625" bestFit="1" customWidth="1"/>
    <col min="21" max="24" width="11.140625" bestFit="1" customWidth="1"/>
    <col min="25" max="26" width="11.140625" customWidth="1"/>
    <col min="27" max="27" width="58.140625" bestFit="1" customWidth="1"/>
    <col min="29" max="29" width="10.7109375" bestFit="1" customWidth="1"/>
    <col min="31" max="31" width="10.7109375" bestFit="1" customWidth="1"/>
    <col min="33" max="33" width="10.7109375" bestFit="1" customWidth="1"/>
  </cols>
  <sheetData>
    <row r="1" spans="1:26" s="5" customFormat="1" ht="60" x14ac:dyDescent="0.25">
      <c r="A1" s="4" t="s">
        <v>3</v>
      </c>
      <c r="B1" s="4" t="s">
        <v>0</v>
      </c>
      <c r="C1" s="4" t="s">
        <v>4</v>
      </c>
      <c r="D1" s="4" t="s">
        <v>5</v>
      </c>
      <c r="E1" s="4" t="s">
        <v>6</v>
      </c>
      <c r="F1" s="6" t="s">
        <v>102</v>
      </c>
      <c r="G1" s="6" t="s">
        <v>97</v>
      </c>
      <c r="H1" s="6" t="s">
        <v>17</v>
      </c>
      <c r="I1" s="4" t="s">
        <v>7</v>
      </c>
      <c r="J1" s="4" t="s">
        <v>27</v>
      </c>
      <c r="K1" s="4" t="s">
        <v>8</v>
      </c>
      <c r="L1" s="4" t="s">
        <v>10</v>
      </c>
      <c r="M1" s="4" t="s">
        <v>9</v>
      </c>
      <c r="N1" s="4" t="s">
        <v>15</v>
      </c>
      <c r="O1" s="4" t="s">
        <v>26</v>
      </c>
      <c r="P1" s="4" t="s">
        <v>91</v>
      </c>
      <c r="Q1" s="4" t="s">
        <v>20</v>
      </c>
      <c r="R1" s="4" t="s">
        <v>18</v>
      </c>
      <c r="S1" s="4" t="s">
        <v>21</v>
      </c>
      <c r="T1" s="4" t="s">
        <v>16</v>
      </c>
      <c r="U1" s="7"/>
      <c r="V1" s="7"/>
      <c r="W1" s="7"/>
      <c r="X1" s="7"/>
      <c r="Y1" s="7"/>
      <c r="Z1" s="7"/>
    </row>
    <row r="2" spans="1:26" x14ac:dyDescent="0.25">
      <c r="A2" s="8" t="s">
        <v>23</v>
      </c>
      <c r="B2" s="8" t="s">
        <v>29</v>
      </c>
      <c r="C2" s="9" t="s">
        <v>103</v>
      </c>
      <c r="D2" s="10">
        <v>547334</v>
      </c>
      <c r="E2" s="11">
        <v>45218.684645439811</v>
      </c>
      <c r="F2" s="12">
        <f>SUM(N2:T2)</f>
        <v>21.5</v>
      </c>
      <c r="G2" s="12">
        <v>17.5</v>
      </c>
      <c r="H2" s="12">
        <f>G2+F2</f>
        <v>39</v>
      </c>
      <c r="I2" s="9" t="s">
        <v>35</v>
      </c>
      <c r="J2" s="13">
        <v>33</v>
      </c>
      <c r="K2" s="9" t="s">
        <v>81</v>
      </c>
      <c r="L2" s="9" t="s">
        <v>2</v>
      </c>
      <c r="M2" s="9" t="s">
        <v>2</v>
      </c>
      <c r="N2" s="14">
        <v>0</v>
      </c>
      <c r="O2" s="14">
        <v>0</v>
      </c>
      <c r="P2" s="14">
        <v>0</v>
      </c>
      <c r="Q2" s="14">
        <v>6</v>
      </c>
      <c r="R2" s="14">
        <v>3</v>
      </c>
      <c r="S2" s="14">
        <v>12</v>
      </c>
      <c r="T2" s="14">
        <v>0.5</v>
      </c>
    </row>
    <row r="3" spans="1:26" x14ac:dyDescent="0.25">
      <c r="A3" s="8" t="s">
        <v>23</v>
      </c>
      <c r="B3" s="8" t="s">
        <v>29</v>
      </c>
      <c r="C3" s="9" t="s">
        <v>103</v>
      </c>
      <c r="D3" s="10">
        <v>553418</v>
      </c>
      <c r="E3" s="11">
        <v>45230.59428813657</v>
      </c>
      <c r="F3" s="12">
        <f>SUM(N3:T3)</f>
        <v>22.4</v>
      </c>
      <c r="G3" s="12">
        <v>12.3</v>
      </c>
      <c r="H3" s="12">
        <f>G3+F3</f>
        <v>34.700000000000003</v>
      </c>
      <c r="I3" s="9" t="s">
        <v>31</v>
      </c>
      <c r="J3" s="13">
        <v>32</v>
      </c>
      <c r="K3" s="9" t="s">
        <v>81</v>
      </c>
      <c r="L3" s="9" t="s">
        <v>2</v>
      </c>
      <c r="M3" s="9" t="s">
        <v>2</v>
      </c>
      <c r="N3" s="14">
        <v>0</v>
      </c>
      <c r="O3" s="14">
        <v>0</v>
      </c>
      <c r="P3" s="14">
        <v>0</v>
      </c>
      <c r="Q3" s="14">
        <v>6</v>
      </c>
      <c r="R3" s="14">
        <v>3</v>
      </c>
      <c r="S3" s="14">
        <v>12</v>
      </c>
      <c r="T3" s="14">
        <v>1.4</v>
      </c>
    </row>
    <row r="4" spans="1:26" x14ac:dyDescent="0.25">
      <c r="A4" s="8" t="s">
        <v>23</v>
      </c>
      <c r="B4" s="8" t="s">
        <v>29</v>
      </c>
      <c r="C4" s="9" t="s">
        <v>103</v>
      </c>
      <c r="D4" s="10">
        <v>552641</v>
      </c>
      <c r="E4" s="11">
        <v>45229.805695277777</v>
      </c>
      <c r="F4" s="12">
        <f>SUM(N4:T4)</f>
        <v>19.3</v>
      </c>
      <c r="G4" s="12">
        <v>10.16</v>
      </c>
      <c r="H4" s="12">
        <f>G4+F4</f>
        <v>29.46</v>
      </c>
      <c r="I4" s="9" t="s">
        <v>37</v>
      </c>
      <c r="J4" s="13">
        <v>38</v>
      </c>
      <c r="K4" s="9" t="s">
        <v>81</v>
      </c>
      <c r="L4" s="9" t="s">
        <v>2</v>
      </c>
      <c r="M4" s="9" t="s">
        <v>2</v>
      </c>
      <c r="N4" s="14">
        <v>0</v>
      </c>
      <c r="O4" s="14">
        <v>0</v>
      </c>
      <c r="P4" s="14">
        <v>0</v>
      </c>
      <c r="Q4" s="14">
        <v>6</v>
      </c>
      <c r="R4" s="14">
        <v>3</v>
      </c>
      <c r="S4" s="14">
        <v>9.1999999999999993</v>
      </c>
      <c r="T4" s="14">
        <v>1.1000000000000001</v>
      </c>
    </row>
    <row r="5" spans="1:26" x14ac:dyDescent="0.25">
      <c r="A5" s="8" t="s">
        <v>23</v>
      </c>
      <c r="B5" s="8" t="s">
        <v>29</v>
      </c>
      <c r="C5" s="9" t="s">
        <v>103</v>
      </c>
      <c r="D5" s="10">
        <v>546262</v>
      </c>
      <c r="E5" s="11">
        <v>45216.891035300927</v>
      </c>
      <c r="F5" s="12">
        <f>SUM(N5:T5)</f>
        <v>12.9</v>
      </c>
      <c r="G5" s="12">
        <v>14.83</v>
      </c>
      <c r="H5" s="12">
        <f>G5+F5</f>
        <v>27.73</v>
      </c>
      <c r="I5" s="9" t="s">
        <v>56</v>
      </c>
      <c r="J5" s="13">
        <v>25</v>
      </c>
      <c r="K5" s="9" t="s">
        <v>81</v>
      </c>
      <c r="L5" s="9" t="s">
        <v>2</v>
      </c>
      <c r="M5" s="9" t="s">
        <v>2</v>
      </c>
      <c r="N5" s="14">
        <v>0</v>
      </c>
      <c r="O5" s="14">
        <v>0</v>
      </c>
      <c r="P5" s="14">
        <v>0</v>
      </c>
      <c r="Q5" s="14">
        <v>6</v>
      </c>
      <c r="R5" s="14">
        <v>3</v>
      </c>
      <c r="S5" s="14">
        <v>2.4</v>
      </c>
      <c r="T5" s="14">
        <v>1.5</v>
      </c>
    </row>
    <row r="6" spans="1:26" x14ac:dyDescent="0.25">
      <c r="A6" s="8" t="s">
        <v>23</v>
      </c>
      <c r="B6" s="8" t="s">
        <v>29</v>
      </c>
      <c r="C6" s="9" t="s">
        <v>101</v>
      </c>
      <c r="D6" s="10">
        <v>553952</v>
      </c>
      <c r="E6" s="11">
        <v>45230.864912048608</v>
      </c>
      <c r="F6" s="12">
        <f>SUM(N6:T6)</f>
        <v>22.5</v>
      </c>
      <c r="G6" s="23">
        <v>0</v>
      </c>
      <c r="H6" s="12">
        <f>G6+F6</f>
        <v>22.5</v>
      </c>
      <c r="I6" s="9" t="s">
        <v>30</v>
      </c>
      <c r="J6" s="13">
        <v>45</v>
      </c>
      <c r="K6" s="9" t="s">
        <v>81</v>
      </c>
      <c r="L6" s="9" t="s">
        <v>2</v>
      </c>
      <c r="M6" s="9" t="s">
        <v>2</v>
      </c>
      <c r="N6" s="14">
        <v>0</v>
      </c>
      <c r="O6" s="14">
        <v>0</v>
      </c>
      <c r="P6" s="14">
        <v>0</v>
      </c>
      <c r="Q6" s="14">
        <v>6</v>
      </c>
      <c r="R6" s="14">
        <v>3</v>
      </c>
      <c r="S6" s="14">
        <v>12</v>
      </c>
      <c r="T6" s="14">
        <v>1.5</v>
      </c>
    </row>
    <row r="7" spans="1:26" x14ac:dyDescent="0.25">
      <c r="A7" s="8" t="s">
        <v>23</v>
      </c>
      <c r="B7" s="8" t="s">
        <v>29</v>
      </c>
      <c r="C7" s="9" t="s">
        <v>11</v>
      </c>
      <c r="D7" s="10">
        <v>547200</v>
      </c>
      <c r="E7" s="11">
        <v>45218.561542013886</v>
      </c>
      <c r="F7" s="12">
        <f>SUM(N7:T7)</f>
        <v>22.5</v>
      </c>
      <c r="G7" s="12">
        <v>0</v>
      </c>
      <c r="H7" s="12">
        <f>G7+F7</f>
        <v>22.5</v>
      </c>
      <c r="I7" s="9" t="s">
        <v>25</v>
      </c>
      <c r="J7" s="13">
        <v>43</v>
      </c>
      <c r="K7" s="9" t="s">
        <v>81</v>
      </c>
      <c r="L7" s="9" t="s">
        <v>2</v>
      </c>
      <c r="M7" s="9" t="s">
        <v>2</v>
      </c>
      <c r="N7" s="14">
        <v>0</v>
      </c>
      <c r="O7" s="14">
        <v>0</v>
      </c>
      <c r="P7" s="14">
        <v>0</v>
      </c>
      <c r="Q7" s="14">
        <v>6</v>
      </c>
      <c r="R7" s="14">
        <v>3</v>
      </c>
      <c r="S7" s="14">
        <v>12</v>
      </c>
      <c r="T7" s="14">
        <v>1.5</v>
      </c>
    </row>
    <row r="8" spans="1:26" x14ac:dyDescent="0.25">
      <c r="A8" s="8" t="s">
        <v>23</v>
      </c>
      <c r="B8" s="8" t="s">
        <v>29</v>
      </c>
      <c r="C8" s="9" t="s">
        <v>103</v>
      </c>
      <c r="D8" s="10">
        <v>552513</v>
      </c>
      <c r="E8" s="11">
        <v>45229.723181377311</v>
      </c>
      <c r="F8" s="12">
        <f>SUM(N8:T8)</f>
        <v>10.9</v>
      </c>
      <c r="G8" s="12">
        <v>11.16</v>
      </c>
      <c r="H8" s="12">
        <f>G8+F8</f>
        <v>22.060000000000002</v>
      </c>
      <c r="I8" s="9" t="s">
        <v>63</v>
      </c>
      <c r="J8" s="13">
        <v>46</v>
      </c>
      <c r="K8" s="9" t="s">
        <v>81</v>
      </c>
      <c r="L8" s="9" t="s">
        <v>2</v>
      </c>
      <c r="M8" s="9" t="s">
        <v>2</v>
      </c>
      <c r="N8" s="14">
        <v>0</v>
      </c>
      <c r="O8" s="14">
        <v>0</v>
      </c>
      <c r="P8" s="14">
        <v>0</v>
      </c>
      <c r="Q8" s="14">
        <v>6</v>
      </c>
      <c r="R8" s="14">
        <v>3</v>
      </c>
      <c r="S8" s="14">
        <v>0.4</v>
      </c>
      <c r="T8" s="14">
        <v>1.5</v>
      </c>
    </row>
    <row r="9" spans="1:26" x14ac:dyDescent="0.25">
      <c r="A9" s="8" t="s">
        <v>23</v>
      </c>
      <c r="B9" s="8" t="s">
        <v>29</v>
      </c>
      <c r="C9" s="9" t="s">
        <v>11</v>
      </c>
      <c r="D9" s="10">
        <v>552135</v>
      </c>
      <c r="E9" s="11">
        <v>45229.559878368054</v>
      </c>
      <c r="F9" s="12">
        <f>SUM(N9:T9)</f>
        <v>21.799999999999997</v>
      </c>
      <c r="G9" s="12">
        <v>0</v>
      </c>
      <c r="H9" s="12">
        <f>G9+F9</f>
        <v>21.799999999999997</v>
      </c>
      <c r="I9" s="9" t="s">
        <v>34</v>
      </c>
      <c r="J9" s="13">
        <v>27</v>
      </c>
      <c r="K9" s="9" t="s">
        <v>81</v>
      </c>
      <c r="L9" s="9" t="s">
        <v>2</v>
      </c>
      <c r="M9" s="9" t="s">
        <v>2</v>
      </c>
      <c r="N9" s="14">
        <v>0</v>
      </c>
      <c r="O9" s="14">
        <v>0</v>
      </c>
      <c r="P9" s="14">
        <v>0</v>
      </c>
      <c r="Q9" s="14">
        <v>6</v>
      </c>
      <c r="R9" s="14">
        <v>3</v>
      </c>
      <c r="S9" s="14">
        <v>11.4</v>
      </c>
      <c r="T9" s="14">
        <v>1.4</v>
      </c>
    </row>
    <row r="10" spans="1:26" x14ac:dyDescent="0.25">
      <c r="A10" s="8" t="s">
        <v>23</v>
      </c>
      <c r="B10" s="8" t="s">
        <v>29</v>
      </c>
      <c r="C10" s="9" t="s">
        <v>101</v>
      </c>
      <c r="D10" s="10">
        <v>553994</v>
      </c>
      <c r="E10" s="11">
        <v>45230.91029028935</v>
      </c>
      <c r="F10" s="12">
        <f>SUM(N10:T10)</f>
        <v>20.100000000000001</v>
      </c>
      <c r="G10" s="12">
        <v>0</v>
      </c>
      <c r="H10" s="12">
        <f>G10+F10</f>
        <v>20.100000000000001</v>
      </c>
      <c r="I10" s="9" t="s">
        <v>36</v>
      </c>
      <c r="J10" s="13">
        <v>48</v>
      </c>
      <c r="K10" s="9" t="s">
        <v>81</v>
      </c>
      <c r="L10" s="9" t="s">
        <v>2</v>
      </c>
      <c r="M10" s="9" t="s">
        <v>2</v>
      </c>
      <c r="N10" s="14">
        <v>0</v>
      </c>
      <c r="O10" s="14">
        <v>0</v>
      </c>
      <c r="P10" s="14">
        <v>0</v>
      </c>
      <c r="Q10" s="14">
        <v>6</v>
      </c>
      <c r="R10" s="14">
        <v>3</v>
      </c>
      <c r="S10" s="14">
        <v>9.6</v>
      </c>
      <c r="T10" s="14">
        <v>1.5</v>
      </c>
    </row>
    <row r="11" spans="1:26" x14ac:dyDescent="0.25">
      <c r="A11" s="8" t="s">
        <v>23</v>
      </c>
      <c r="B11" s="8" t="s">
        <v>29</v>
      </c>
      <c r="C11" s="9" t="s">
        <v>103</v>
      </c>
      <c r="D11" s="10">
        <v>554117</v>
      </c>
      <c r="E11" s="11">
        <v>45230.984610347223</v>
      </c>
      <c r="F11" s="12">
        <f>SUM(N11:T11)</f>
        <v>7.4</v>
      </c>
      <c r="G11" s="12">
        <v>10.16</v>
      </c>
      <c r="H11" s="12">
        <f>G11+F11</f>
        <v>17.560000000000002</v>
      </c>
      <c r="I11" s="9" t="s">
        <v>73</v>
      </c>
      <c r="J11" s="13">
        <v>27</v>
      </c>
      <c r="K11" s="9" t="s">
        <v>81</v>
      </c>
      <c r="L11" s="9" t="s">
        <v>2</v>
      </c>
      <c r="M11" s="9" t="s">
        <v>2</v>
      </c>
      <c r="N11" s="14">
        <v>0</v>
      </c>
      <c r="O11" s="14">
        <v>0</v>
      </c>
      <c r="P11" s="14">
        <v>0</v>
      </c>
      <c r="Q11" s="14">
        <v>6</v>
      </c>
      <c r="R11" s="14">
        <v>0</v>
      </c>
      <c r="S11" s="14">
        <v>0.4</v>
      </c>
      <c r="T11" s="14">
        <v>1</v>
      </c>
    </row>
    <row r="12" spans="1:26" x14ac:dyDescent="0.25">
      <c r="A12" s="8" t="s">
        <v>23</v>
      </c>
      <c r="B12" s="8" t="s">
        <v>29</v>
      </c>
      <c r="C12" s="9" t="s">
        <v>101</v>
      </c>
      <c r="D12" s="10">
        <v>549399</v>
      </c>
      <c r="E12" s="11">
        <v>45223.800450706018</v>
      </c>
      <c r="F12" s="12">
        <f>SUM(N12:T12)</f>
        <v>14.9</v>
      </c>
      <c r="G12" s="12">
        <v>0</v>
      </c>
      <c r="H12" s="12">
        <f>G12+F12</f>
        <v>14.9</v>
      </c>
      <c r="I12" s="9" t="s">
        <v>48</v>
      </c>
      <c r="J12" s="13">
        <v>47</v>
      </c>
      <c r="K12" s="9" t="s">
        <v>81</v>
      </c>
      <c r="L12" s="9" t="s">
        <v>2</v>
      </c>
      <c r="M12" s="9" t="s">
        <v>2</v>
      </c>
      <c r="N12" s="14">
        <v>0</v>
      </c>
      <c r="O12" s="14">
        <v>0</v>
      </c>
      <c r="P12" s="14">
        <v>0</v>
      </c>
      <c r="Q12" s="14">
        <v>6</v>
      </c>
      <c r="R12" s="14">
        <v>3</v>
      </c>
      <c r="S12" s="14">
        <v>4.4000000000000004</v>
      </c>
      <c r="T12" s="14">
        <v>1.5</v>
      </c>
    </row>
    <row r="13" spans="1:26" x14ac:dyDescent="0.25">
      <c r="A13" s="8" t="s">
        <v>23</v>
      </c>
      <c r="B13" s="8" t="s">
        <v>29</v>
      </c>
      <c r="C13" s="9" t="s">
        <v>101</v>
      </c>
      <c r="D13" s="10">
        <v>553918</v>
      </c>
      <c r="E13" s="11">
        <v>45230.823933865737</v>
      </c>
      <c r="F13" s="12">
        <f>SUM(N13:T13)</f>
        <v>12.7</v>
      </c>
      <c r="G13" s="12">
        <v>0</v>
      </c>
      <c r="H13" s="12">
        <f>G13+F13</f>
        <v>12.7</v>
      </c>
      <c r="I13" s="9" t="s">
        <v>57</v>
      </c>
      <c r="J13" s="13">
        <v>47</v>
      </c>
      <c r="K13" s="9" t="s">
        <v>81</v>
      </c>
      <c r="L13" s="9" t="s">
        <v>2</v>
      </c>
      <c r="M13" s="9" t="s">
        <v>2</v>
      </c>
      <c r="N13" s="14">
        <v>0</v>
      </c>
      <c r="O13" s="14">
        <v>0</v>
      </c>
      <c r="P13" s="14">
        <v>0</v>
      </c>
      <c r="Q13" s="14">
        <v>6</v>
      </c>
      <c r="R13" s="14">
        <v>3</v>
      </c>
      <c r="S13" s="14">
        <v>2.2000000000000002</v>
      </c>
      <c r="T13" s="14">
        <v>1.5</v>
      </c>
    </row>
    <row r="14" spans="1:26" x14ac:dyDescent="0.25">
      <c r="A14" s="8" t="s">
        <v>23</v>
      </c>
      <c r="B14" s="8" t="s">
        <v>29</v>
      </c>
      <c r="C14" s="9" t="s">
        <v>11</v>
      </c>
      <c r="D14" s="10">
        <v>549918</v>
      </c>
      <c r="E14" s="11">
        <v>45224.597774999995</v>
      </c>
      <c r="F14" s="12">
        <f>SUM(N14:T14)</f>
        <v>10.8</v>
      </c>
      <c r="G14" s="12">
        <v>0</v>
      </c>
      <c r="H14" s="12">
        <f>G14+F14</f>
        <v>10.8</v>
      </c>
      <c r="I14" s="9" t="s">
        <v>64</v>
      </c>
      <c r="J14" s="13">
        <v>33</v>
      </c>
      <c r="K14" s="9" t="s">
        <v>81</v>
      </c>
      <c r="L14" s="9" t="s">
        <v>2</v>
      </c>
      <c r="M14" s="9" t="s">
        <v>2</v>
      </c>
      <c r="N14" s="14">
        <v>0</v>
      </c>
      <c r="O14" s="14">
        <v>0</v>
      </c>
      <c r="P14" s="14">
        <v>0</v>
      </c>
      <c r="Q14" s="14">
        <v>6</v>
      </c>
      <c r="R14" s="14">
        <v>3</v>
      </c>
      <c r="S14" s="14">
        <v>1.8</v>
      </c>
      <c r="T14" s="14">
        <v>0</v>
      </c>
    </row>
    <row r="15" spans="1:26" x14ac:dyDescent="0.25">
      <c r="A15" s="8" t="s">
        <v>23</v>
      </c>
      <c r="B15" s="8" t="s">
        <v>29</v>
      </c>
      <c r="C15" s="9" t="s">
        <v>101</v>
      </c>
      <c r="D15" s="10">
        <v>549378</v>
      </c>
      <c r="E15" s="11">
        <v>45223.790213032407</v>
      </c>
      <c r="F15" s="12">
        <f>SUM(N15:T15)</f>
        <v>10</v>
      </c>
      <c r="G15" s="12">
        <v>0</v>
      </c>
      <c r="H15" s="12">
        <f>G15+F15</f>
        <v>10</v>
      </c>
      <c r="I15" s="9" t="s">
        <v>66</v>
      </c>
      <c r="J15" s="13">
        <v>24</v>
      </c>
      <c r="K15" s="9" t="s">
        <v>81</v>
      </c>
      <c r="L15" s="9" t="s">
        <v>2</v>
      </c>
      <c r="M15" s="9" t="s">
        <v>2</v>
      </c>
      <c r="N15" s="14">
        <v>0</v>
      </c>
      <c r="O15" s="14">
        <v>0</v>
      </c>
      <c r="P15" s="14">
        <v>0</v>
      </c>
      <c r="Q15" s="14">
        <v>6</v>
      </c>
      <c r="R15" s="14">
        <v>0</v>
      </c>
      <c r="S15" s="14">
        <v>3.8</v>
      </c>
      <c r="T15" s="14">
        <v>0.2</v>
      </c>
    </row>
  </sheetData>
  <autoFilter ref="A1:T15"/>
  <sortState ref="A2:U15">
    <sortCondition descending="1" ref="H2:H15"/>
    <sortCondition descending="1" ref="N2:N15"/>
    <sortCondition descending="1" ref="S2:S15"/>
    <sortCondition descending="1" ref="R2:R15"/>
    <sortCondition descending="1" ref="Q2:Q15"/>
    <sortCondition descending="1" ref="P2:P15"/>
    <sortCondition descending="1" ref="J2:J15"/>
    <sortCondition ref="E2:E15"/>
  </sortState>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
  <sheetViews>
    <sheetView workbookViewId="0">
      <selection activeCell="B1" sqref="B1:B1048576"/>
    </sheetView>
  </sheetViews>
  <sheetFormatPr defaultColWidth="8.85546875" defaultRowHeight="15" x14ac:dyDescent="0.25"/>
  <cols>
    <col min="1" max="1" width="11.5703125" bestFit="1" customWidth="1"/>
    <col min="2" max="2" width="15.85546875" bestFit="1" customWidth="1"/>
    <col min="3" max="3" width="18" bestFit="1" customWidth="1"/>
    <col min="4" max="4" width="15.28515625" bestFit="1" customWidth="1"/>
    <col min="5" max="5" width="21" bestFit="1" customWidth="1"/>
    <col min="6" max="6" width="17.7109375" bestFit="1" customWidth="1"/>
    <col min="7" max="7" width="20.42578125" bestFit="1" customWidth="1"/>
    <col min="8" max="8" width="18.42578125" bestFit="1" customWidth="1"/>
    <col min="9" max="9" width="43.140625" bestFit="1" customWidth="1"/>
    <col min="10" max="10" width="11" style="5" bestFit="1" customWidth="1"/>
    <col min="11" max="11" width="54.28515625" bestFit="1" customWidth="1"/>
    <col min="12" max="12" width="18.7109375" bestFit="1" customWidth="1"/>
    <col min="13" max="13" width="14.5703125" bestFit="1" customWidth="1"/>
    <col min="14" max="14" width="17.7109375" bestFit="1" customWidth="1"/>
    <col min="15" max="15" width="28.140625" bestFit="1" customWidth="1"/>
    <col min="16" max="16" width="25.7109375" bestFit="1" customWidth="1"/>
    <col min="17" max="17" width="28" bestFit="1" customWidth="1"/>
    <col min="18" max="18" width="31" bestFit="1" customWidth="1"/>
    <col min="19" max="19" width="30.7109375" bestFit="1" customWidth="1"/>
    <col min="20" max="20" width="32.28515625" bestFit="1" customWidth="1"/>
    <col min="21" max="24" width="11.140625" bestFit="1" customWidth="1"/>
    <col min="25" max="26" width="11.140625" customWidth="1"/>
    <col min="27" max="27" width="58.140625" bestFit="1" customWidth="1"/>
    <col min="29" max="29" width="10.7109375" bestFit="1" customWidth="1"/>
    <col min="31" max="31" width="10.7109375" bestFit="1" customWidth="1"/>
    <col min="33" max="33" width="10.7109375" bestFit="1" customWidth="1"/>
  </cols>
  <sheetData>
    <row r="1" spans="1:26" s="5" customFormat="1" ht="60" x14ac:dyDescent="0.25">
      <c r="A1" s="4" t="s">
        <v>3</v>
      </c>
      <c r="B1" s="4" t="s">
        <v>0</v>
      </c>
      <c r="C1" s="4" t="s">
        <v>4</v>
      </c>
      <c r="D1" s="4" t="s">
        <v>5</v>
      </c>
      <c r="E1" s="4" t="s">
        <v>6</v>
      </c>
      <c r="F1" s="6" t="s">
        <v>102</v>
      </c>
      <c r="G1" s="6" t="s">
        <v>97</v>
      </c>
      <c r="H1" s="6" t="s">
        <v>17</v>
      </c>
      <c r="I1" s="4" t="s">
        <v>7</v>
      </c>
      <c r="J1" s="4" t="s">
        <v>27</v>
      </c>
      <c r="K1" s="4" t="s">
        <v>8</v>
      </c>
      <c r="L1" s="4" t="s">
        <v>10</v>
      </c>
      <c r="M1" s="4" t="s">
        <v>9</v>
      </c>
      <c r="N1" s="4" t="s">
        <v>15</v>
      </c>
      <c r="O1" s="4" t="s">
        <v>26</v>
      </c>
      <c r="P1" s="4" t="s">
        <v>91</v>
      </c>
      <c r="Q1" s="4" t="s">
        <v>20</v>
      </c>
      <c r="R1" s="4" t="s">
        <v>18</v>
      </c>
      <c r="S1" s="4" t="s">
        <v>21</v>
      </c>
      <c r="T1" s="4" t="s">
        <v>16</v>
      </c>
      <c r="U1" s="7"/>
      <c r="V1" s="7"/>
      <c r="W1" s="7"/>
      <c r="X1" s="7"/>
      <c r="Y1" s="7"/>
      <c r="Z1" s="7"/>
    </row>
    <row r="2" spans="1:26" x14ac:dyDescent="0.25">
      <c r="A2" s="8" t="s">
        <v>23</v>
      </c>
      <c r="B2" s="8" t="s">
        <v>29</v>
      </c>
      <c r="C2" s="9" t="s">
        <v>103</v>
      </c>
      <c r="D2" s="10">
        <v>552759</v>
      </c>
      <c r="E2" s="11">
        <v>45229.882088182865</v>
      </c>
      <c r="F2" s="12">
        <f>SUM(N2:T2)</f>
        <v>12.1</v>
      </c>
      <c r="G2" s="12">
        <v>11.33</v>
      </c>
      <c r="H2" s="12">
        <f>G2+F2</f>
        <v>23.43</v>
      </c>
      <c r="I2" s="9" t="s">
        <v>76</v>
      </c>
      <c r="J2" s="13">
        <v>36</v>
      </c>
      <c r="K2" s="9" t="s">
        <v>89</v>
      </c>
      <c r="L2" s="9" t="s">
        <v>2</v>
      </c>
      <c r="M2" s="9" t="s">
        <v>2</v>
      </c>
      <c r="N2" s="14">
        <v>0</v>
      </c>
      <c r="O2" s="14">
        <v>0</v>
      </c>
      <c r="P2" s="14">
        <v>0</v>
      </c>
      <c r="Q2" s="14">
        <v>6</v>
      </c>
      <c r="R2" s="14">
        <v>3</v>
      </c>
      <c r="S2" s="14">
        <v>1.6</v>
      </c>
      <c r="T2" s="14">
        <v>1.5</v>
      </c>
    </row>
    <row r="3" spans="1:26" x14ac:dyDescent="0.25">
      <c r="A3" s="8" t="s">
        <v>23</v>
      </c>
      <c r="B3" s="8" t="s">
        <v>29</v>
      </c>
      <c r="C3" s="9" t="s">
        <v>101</v>
      </c>
      <c r="D3" s="10">
        <v>549516</v>
      </c>
      <c r="E3" s="11">
        <v>45223.941381956014</v>
      </c>
      <c r="F3" s="12">
        <f>SUM(N3:T3)</f>
        <v>18.5</v>
      </c>
      <c r="G3" s="23">
        <v>0</v>
      </c>
      <c r="H3" s="12">
        <f>G3+F3</f>
        <v>18.5</v>
      </c>
      <c r="I3" s="9" t="s">
        <v>59</v>
      </c>
      <c r="J3" s="13">
        <v>37</v>
      </c>
      <c r="K3" s="9" t="s">
        <v>89</v>
      </c>
      <c r="L3" s="9" t="s">
        <v>2</v>
      </c>
      <c r="M3" s="9" t="s">
        <v>2</v>
      </c>
      <c r="N3" s="14">
        <v>0</v>
      </c>
      <c r="O3" s="14">
        <v>0</v>
      </c>
      <c r="P3" s="14">
        <v>0</v>
      </c>
      <c r="Q3" s="14">
        <v>6</v>
      </c>
      <c r="R3" s="14">
        <v>3</v>
      </c>
      <c r="S3" s="14">
        <v>8</v>
      </c>
      <c r="T3" s="14">
        <v>1.5</v>
      </c>
    </row>
    <row r="4" spans="1:26" x14ac:dyDescent="0.25">
      <c r="A4" s="8" t="s">
        <v>23</v>
      </c>
      <c r="B4" s="8" t="s">
        <v>29</v>
      </c>
      <c r="C4" s="9" t="s">
        <v>101</v>
      </c>
      <c r="D4" s="10">
        <v>552831</v>
      </c>
      <c r="E4" s="11">
        <v>45229.935438518514</v>
      </c>
      <c r="F4" s="12">
        <f>SUM(N4:T4)</f>
        <v>14.3</v>
      </c>
      <c r="G4" s="12">
        <v>0</v>
      </c>
      <c r="H4" s="12">
        <f>G4+F4</f>
        <v>14.3</v>
      </c>
      <c r="I4" s="9" t="s">
        <v>70</v>
      </c>
      <c r="J4" s="13">
        <v>27</v>
      </c>
      <c r="K4" s="9" t="s">
        <v>89</v>
      </c>
      <c r="L4" s="9" t="s">
        <v>2</v>
      </c>
      <c r="M4" s="9" t="s">
        <v>2</v>
      </c>
      <c r="N4" s="14">
        <v>0</v>
      </c>
      <c r="O4" s="14">
        <v>0</v>
      </c>
      <c r="P4" s="14">
        <v>0</v>
      </c>
      <c r="Q4" s="14">
        <v>6</v>
      </c>
      <c r="R4" s="14">
        <v>3</v>
      </c>
      <c r="S4" s="14">
        <v>4.8</v>
      </c>
      <c r="T4" s="14">
        <v>0.5</v>
      </c>
    </row>
    <row r="5" spans="1:26" x14ac:dyDescent="0.25">
      <c r="A5" s="8" t="s">
        <v>23</v>
      </c>
      <c r="B5" s="8" t="s">
        <v>29</v>
      </c>
      <c r="C5" s="9" t="s">
        <v>11</v>
      </c>
      <c r="D5" s="10">
        <v>548077</v>
      </c>
      <c r="E5" s="11">
        <v>45220.708400312498</v>
      </c>
      <c r="F5" s="12">
        <f>SUM(N5:T5)</f>
        <v>13.7</v>
      </c>
      <c r="G5" s="12">
        <v>0</v>
      </c>
      <c r="H5" s="12">
        <f>G5+F5</f>
        <v>13.7</v>
      </c>
      <c r="I5" s="9" t="s">
        <v>24</v>
      </c>
      <c r="J5" s="13">
        <v>28</v>
      </c>
      <c r="K5" s="9" t="s">
        <v>89</v>
      </c>
      <c r="L5" s="9" t="s">
        <v>2</v>
      </c>
      <c r="M5" s="9" t="s">
        <v>2</v>
      </c>
      <c r="N5" s="14">
        <v>0</v>
      </c>
      <c r="O5" s="14">
        <v>0</v>
      </c>
      <c r="P5" s="14">
        <v>0</v>
      </c>
      <c r="Q5" s="14">
        <v>6</v>
      </c>
      <c r="R5" s="14">
        <v>3</v>
      </c>
      <c r="S5" s="14">
        <v>4</v>
      </c>
      <c r="T5" s="14">
        <v>0.7</v>
      </c>
    </row>
    <row r="6" spans="1:26" x14ac:dyDescent="0.25">
      <c r="A6" s="8" t="s">
        <v>23</v>
      </c>
      <c r="B6" s="8" t="s">
        <v>29</v>
      </c>
      <c r="C6" s="9" t="s">
        <v>101</v>
      </c>
      <c r="D6" s="10">
        <v>552302</v>
      </c>
      <c r="E6" s="11">
        <v>45229.624772384261</v>
      </c>
      <c r="F6" s="12">
        <f>SUM(N6:T6)</f>
        <v>12.2</v>
      </c>
      <c r="G6" s="12">
        <v>0</v>
      </c>
      <c r="H6" s="12">
        <f>G6+F6</f>
        <v>12.2</v>
      </c>
      <c r="I6" s="9" t="s">
        <v>75</v>
      </c>
      <c r="J6" s="13">
        <v>35</v>
      </c>
      <c r="K6" s="9" t="s">
        <v>89</v>
      </c>
      <c r="L6" s="9" t="s">
        <v>2</v>
      </c>
      <c r="M6" s="9" t="s">
        <v>2</v>
      </c>
      <c r="N6" s="14">
        <v>0</v>
      </c>
      <c r="O6" s="14">
        <v>0</v>
      </c>
      <c r="P6" s="14">
        <v>0</v>
      </c>
      <c r="Q6" s="14">
        <v>6</v>
      </c>
      <c r="R6" s="14">
        <v>3</v>
      </c>
      <c r="S6" s="14">
        <v>2.6</v>
      </c>
      <c r="T6" s="14">
        <v>0.6</v>
      </c>
    </row>
    <row r="7" spans="1:26" x14ac:dyDescent="0.25">
      <c r="A7" s="8" t="s">
        <v>23</v>
      </c>
      <c r="B7" s="8" t="s">
        <v>29</v>
      </c>
      <c r="C7" s="9" t="s">
        <v>101</v>
      </c>
      <c r="D7" s="10">
        <v>556389</v>
      </c>
      <c r="E7" s="11">
        <v>45234.409032372685</v>
      </c>
      <c r="F7" s="12">
        <f>SUM(N7:T7)</f>
        <v>8.9</v>
      </c>
      <c r="G7" s="12">
        <v>0</v>
      </c>
      <c r="H7" s="12">
        <f>G7+F7</f>
        <v>8.9</v>
      </c>
      <c r="I7" s="9" t="s">
        <v>79</v>
      </c>
      <c r="J7" s="13">
        <v>51</v>
      </c>
      <c r="K7" s="9" t="s">
        <v>89</v>
      </c>
      <c r="L7" s="9" t="s">
        <v>2</v>
      </c>
      <c r="M7" s="9" t="s">
        <v>2</v>
      </c>
      <c r="N7" s="14">
        <v>0</v>
      </c>
      <c r="O7" s="14">
        <v>0</v>
      </c>
      <c r="P7" s="14">
        <v>0</v>
      </c>
      <c r="Q7" s="14">
        <v>6</v>
      </c>
      <c r="R7" s="14">
        <v>0</v>
      </c>
      <c r="S7" s="14">
        <v>2.4</v>
      </c>
      <c r="T7" s="14">
        <v>0.5</v>
      </c>
    </row>
  </sheetData>
  <autoFilter ref="A1:T7"/>
  <sortState ref="A2:U7">
    <sortCondition descending="1" ref="H2:H7"/>
    <sortCondition descending="1" ref="N2:N7"/>
    <sortCondition descending="1" ref="S2:S7"/>
    <sortCondition descending="1" ref="R2:R7"/>
    <sortCondition descending="1" ref="Q2:Q7"/>
    <sortCondition descending="1" ref="P2:P7"/>
    <sortCondition descending="1" ref="J2:J7"/>
    <sortCondition ref="E2:E7"/>
  </sortState>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
  <sheetViews>
    <sheetView workbookViewId="0">
      <selection activeCell="B1" sqref="B1:B1048576"/>
    </sheetView>
  </sheetViews>
  <sheetFormatPr defaultColWidth="8.85546875" defaultRowHeight="15" x14ac:dyDescent="0.25"/>
  <cols>
    <col min="1" max="1" width="11.5703125" bestFit="1" customWidth="1"/>
    <col min="2" max="2" width="15.85546875" bestFit="1" customWidth="1"/>
    <col min="3" max="3" width="18" bestFit="1" customWidth="1"/>
    <col min="4" max="4" width="15.28515625" bestFit="1" customWidth="1"/>
    <col min="5" max="5" width="21" bestFit="1" customWidth="1"/>
    <col min="6" max="6" width="17.7109375" bestFit="1" customWidth="1"/>
    <col min="7" max="7" width="20.42578125" bestFit="1" customWidth="1"/>
    <col min="8" max="8" width="18.42578125" bestFit="1" customWidth="1"/>
    <col min="9" max="9" width="43.140625" bestFit="1" customWidth="1"/>
    <col min="10" max="10" width="11" style="5" bestFit="1" customWidth="1"/>
    <col min="11" max="11" width="54.28515625" bestFit="1" customWidth="1"/>
    <col min="12" max="12" width="18.7109375" bestFit="1" customWidth="1"/>
    <col min="13" max="13" width="14.5703125" bestFit="1" customWidth="1"/>
    <col min="14" max="14" width="17.7109375" bestFit="1" customWidth="1"/>
    <col min="15" max="15" width="28.140625" bestFit="1" customWidth="1"/>
    <col min="16" max="16" width="25.7109375" bestFit="1" customWidth="1"/>
    <col min="17" max="17" width="28" bestFit="1" customWidth="1"/>
    <col min="18" max="18" width="31" bestFit="1" customWidth="1"/>
    <col min="19" max="19" width="30.7109375" bestFit="1" customWidth="1"/>
    <col min="20" max="20" width="32.28515625" bestFit="1" customWidth="1"/>
    <col min="21" max="24" width="11.140625" bestFit="1" customWidth="1"/>
    <col min="25" max="26" width="11.140625" customWidth="1"/>
    <col min="27" max="27" width="58.140625" bestFit="1" customWidth="1"/>
    <col min="29" max="29" width="10.7109375" bestFit="1" customWidth="1"/>
    <col min="31" max="31" width="10.7109375" bestFit="1" customWidth="1"/>
    <col min="33" max="33" width="10.7109375" bestFit="1" customWidth="1"/>
  </cols>
  <sheetData>
    <row r="1" spans="1:26" s="5" customFormat="1" ht="60" x14ac:dyDescent="0.25">
      <c r="A1" s="4" t="s">
        <v>3</v>
      </c>
      <c r="B1" s="4" t="s">
        <v>0</v>
      </c>
      <c r="C1" s="4" t="s">
        <v>4</v>
      </c>
      <c r="D1" s="4" t="s">
        <v>5</v>
      </c>
      <c r="E1" s="4" t="s">
        <v>6</v>
      </c>
      <c r="F1" s="6" t="s">
        <v>102</v>
      </c>
      <c r="G1" s="6" t="s">
        <v>97</v>
      </c>
      <c r="H1" s="6" t="s">
        <v>17</v>
      </c>
      <c r="I1" s="4" t="s">
        <v>7</v>
      </c>
      <c r="J1" s="4" t="s">
        <v>27</v>
      </c>
      <c r="K1" s="4" t="s">
        <v>8</v>
      </c>
      <c r="L1" s="4" t="s">
        <v>10</v>
      </c>
      <c r="M1" s="4" t="s">
        <v>9</v>
      </c>
      <c r="N1" s="4" t="s">
        <v>15</v>
      </c>
      <c r="O1" s="4" t="s">
        <v>26</v>
      </c>
      <c r="P1" s="4" t="s">
        <v>91</v>
      </c>
      <c r="Q1" s="4" t="s">
        <v>20</v>
      </c>
      <c r="R1" s="4" t="s">
        <v>18</v>
      </c>
      <c r="S1" s="4" t="s">
        <v>21</v>
      </c>
      <c r="T1" s="4" t="s">
        <v>16</v>
      </c>
      <c r="U1" s="7"/>
      <c r="V1" s="7"/>
      <c r="W1" s="7"/>
      <c r="X1" s="7"/>
      <c r="Y1" s="7"/>
      <c r="Z1" s="7"/>
    </row>
    <row r="2" spans="1:26" x14ac:dyDescent="0.25">
      <c r="A2" s="8" t="s">
        <v>23</v>
      </c>
      <c r="B2" s="8" t="s">
        <v>29</v>
      </c>
      <c r="C2" s="9" t="s">
        <v>104</v>
      </c>
      <c r="D2" s="10">
        <v>552860</v>
      </c>
      <c r="E2" s="11">
        <v>45229.962519027773</v>
      </c>
      <c r="F2" s="12">
        <f>SUM(N2:T2)</f>
        <v>18.600000000000001</v>
      </c>
      <c r="G2" s="12">
        <v>8.5</v>
      </c>
      <c r="H2" s="12">
        <f>G2+F2</f>
        <v>27.1</v>
      </c>
      <c r="I2" s="9" t="s">
        <v>40</v>
      </c>
      <c r="J2" s="13">
        <v>46</v>
      </c>
      <c r="K2" s="9" t="s">
        <v>83</v>
      </c>
      <c r="L2" s="9" t="s">
        <v>2</v>
      </c>
      <c r="M2" s="9" t="s">
        <v>2</v>
      </c>
      <c r="N2" s="14">
        <v>0</v>
      </c>
      <c r="O2" s="14">
        <v>0</v>
      </c>
      <c r="P2" s="14">
        <v>0</v>
      </c>
      <c r="Q2" s="14">
        <v>6</v>
      </c>
      <c r="R2" s="14">
        <v>0</v>
      </c>
      <c r="S2" s="14">
        <v>12</v>
      </c>
      <c r="T2" s="14">
        <v>0.6</v>
      </c>
    </row>
    <row r="3" spans="1:26" x14ac:dyDescent="0.25">
      <c r="A3" s="8" t="s">
        <v>23</v>
      </c>
      <c r="B3" s="8" t="s">
        <v>29</v>
      </c>
      <c r="C3" s="9" t="s">
        <v>101</v>
      </c>
      <c r="D3" s="10">
        <v>552344</v>
      </c>
      <c r="E3" s="11">
        <v>45229.642863796296</v>
      </c>
      <c r="F3" s="12">
        <f>SUM(N3:T3)</f>
        <v>22.3</v>
      </c>
      <c r="G3" s="23">
        <v>0</v>
      </c>
      <c r="H3" s="12">
        <f>G3+F3</f>
        <v>22.3</v>
      </c>
      <c r="I3" s="9" t="s">
        <v>33</v>
      </c>
      <c r="J3" s="13">
        <v>29</v>
      </c>
      <c r="K3" s="9" t="s">
        <v>83</v>
      </c>
      <c r="L3" s="9" t="s">
        <v>2</v>
      </c>
      <c r="M3" s="9" t="s">
        <v>2</v>
      </c>
      <c r="N3" s="14">
        <v>0</v>
      </c>
      <c r="O3" s="14">
        <v>0</v>
      </c>
      <c r="P3" s="14">
        <v>0</v>
      </c>
      <c r="Q3" s="14">
        <v>6</v>
      </c>
      <c r="R3" s="14">
        <v>3</v>
      </c>
      <c r="S3" s="14">
        <v>11.8</v>
      </c>
      <c r="T3" s="14">
        <v>1.5</v>
      </c>
    </row>
    <row r="4" spans="1:26" x14ac:dyDescent="0.25">
      <c r="A4" s="8" t="s">
        <v>23</v>
      </c>
      <c r="B4" s="8" t="s">
        <v>29</v>
      </c>
      <c r="C4" s="9" t="s">
        <v>103</v>
      </c>
      <c r="D4" s="10">
        <v>552878</v>
      </c>
      <c r="E4" s="11">
        <v>45229.984359745366</v>
      </c>
      <c r="F4" s="12">
        <f>SUM(N4:T4)</f>
        <v>8</v>
      </c>
      <c r="G4" s="12">
        <v>10.16</v>
      </c>
      <c r="H4" s="12">
        <f>G4+F4</f>
        <v>18.16</v>
      </c>
      <c r="I4" s="9" t="s">
        <v>72</v>
      </c>
      <c r="J4" s="13">
        <v>31</v>
      </c>
      <c r="K4" s="9" t="s">
        <v>83</v>
      </c>
      <c r="L4" s="9" t="s">
        <v>2</v>
      </c>
      <c r="M4" s="9" t="s">
        <v>2</v>
      </c>
      <c r="N4" s="14">
        <v>0</v>
      </c>
      <c r="O4" s="14">
        <v>0</v>
      </c>
      <c r="P4" s="14">
        <v>0</v>
      </c>
      <c r="Q4" s="14">
        <v>6</v>
      </c>
      <c r="R4" s="14">
        <v>0</v>
      </c>
      <c r="S4" s="14">
        <v>1.4</v>
      </c>
      <c r="T4" s="14">
        <v>0.6</v>
      </c>
    </row>
  </sheetData>
  <autoFilter ref="A1:T4"/>
  <sortState ref="A2:U4">
    <sortCondition descending="1" ref="H2:H4"/>
    <sortCondition descending="1" ref="N2:N4"/>
    <sortCondition descending="1" ref="S2:S4"/>
    <sortCondition descending="1" ref="R2:R4"/>
    <sortCondition descending="1" ref="Q2:Q4"/>
    <sortCondition descending="1" ref="P2:P4"/>
    <sortCondition descending="1" ref="J2:J4"/>
    <sortCondition ref="E2:E4"/>
  </sortState>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workbookViewId="0">
      <selection activeCell="B1" sqref="B1:B1048576"/>
    </sheetView>
  </sheetViews>
  <sheetFormatPr defaultColWidth="8.85546875" defaultRowHeight="15" x14ac:dyDescent="0.25"/>
  <cols>
    <col min="1" max="1" width="11.5703125" bestFit="1" customWidth="1"/>
    <col min="2" max="2" width="15.85546875" bestFit="1" customWidth="1"/>
    <col min="3" max="3" width="18" bestFit="1" customWidth="1"/>
    <col min="4" max="4" width="15.28515625" bestFit="1" customWidth="1"/>
    <col min="5" max="5" width="21" bestFit="1" customWidth="1"/>
    <col min="6" max="6" width="17.7109375" bestFit="1" customWidth="1"/>
    <col min="7" max="7" width="20.42578125" bestFit="1" customWidth="1"/>
    <col min="8" max="8" width="18.42578125" bestFit="1" customWidth="1"/>
    <col min="9" max="9" width="43.140625" bestFit="1" customWidth="1"/>
    <col min="10" max="10" width="11" style="5" bestFit="1" customWidth="1"/>
    <col min="11" max="11" width="54.28515625" bestFit="1" customWidth="1"/>
    <col min="12" max="12" width="18.7109375" bestFit="1" customWidth="1"/>
    <col min="13" max="13" width="14.5703125" bestFit="1" customWidth="1"/>
    <col min="14" max="14" width="17.7109375" bestFit="1" customWidth="1"/>
    <col min="15" max="15" width="28.140625" bestFit="1" customWidth="1"/>
    <col min="16" max="16" width="25.7109375" bestFit="1" customWidth="1"/>
    <col min="17" max="17" width="28" bestFit="1" customWidth="1"/>
    <col min="18" max="18" width="31" bestFit="1" customWidth="1"/>
    <col min="19" max="19" width="30.7109375" bestFit="1" customWidth="1"/>
    <col min="20" max="20" width="32.28515625" bestFit="1" customWidth="1"/>
    <col min="21" max="24" width="11.140625" bestFit="1" customWidth="1"/>
    <col min="25" max="26" width="11.140625" customWidth="1"/>
    <col min="27" max="27" width="58.140625" bestFit="1" customWidth="1"/>
    <col min="29" max="29" width="10.7109375" bestFit="1" customWidth="1"/>
    <col min="31" max="31" width="10.7109375" bestFit="1" customWidth="1"/>
    <col min="33" max="33" width="10.7109375" bestFit="1" customWidth="1"/>
  </cols>
  <sheetData>
    <row r="1" spans="1:26" s="5" customFormat="1" ht="60" x14ac:dyDescent="0.25">
      <c r="A1" s="4" t="s">
        <v>3</v>
      </c>
      <c r="B1" s="4" t="s">
        <v>0</v>
      </c>
      <c r="C1" s="4" t="s">
        <v>4</v>
      </c>
      <c r="D1" s="4" t="s">
        <v>5</v>
      </c>
      <c r="E1" s="4" t="s">
        <v>6</v>
      </c>
      <c r="F1" s="6" t="s">
        <v>102</v>
      </c>
      <c r="G1" s="6" t="s">
        <v>97</v>
      </c>
      <c r="H1" s="6" t="s">
        <v>17</v>
      </c>
      <c r="I1" s="4" t="s">
        <v>7</v>
      </c>
      <c r="J1" s="4" t="s">
        <v>27</v>
      </c>
      <c r="K1" s="4" t="s">
        <v>8</v>
      </c>
      <c r="L1" s="4" t="s">
        <v>10</v>
      </c>
      <c r="M1" s="4" t="s">
        <v>9</v>
      </c>
      <c r="N1" s="4" t="s">
        <v>15</v>
      </c>
      <c r="O1" s="4" t="s">
        <v>26</v>
      </c>
      <c r="P1" s="4" t="s">
        <v>91</v>
      </c>
      <c r="Q1" s="4" t="s">
        <v>20</v>
      </c>
      <c r="R1" s="4" t="s">
        <v>18</v>
      </c>
      <c r="S1" s="4" t="s">
        <v>21</v>
      </c>
      <c r="T1" s="4" t="s">
        <v>16</v>
      </c>
      <c r="U1" s="7"/>
      <c r="V1" s="7"/>
      <c r="W1" s="7"/>
      <c r="X1" s="7"/>
      <c r="Y1" s="7"/>
      <c r="Z1" s="7"/>
    </row>
    <row r="2" spans="1:26" x14ac:dyDescent="0.25">
      <c r="A2" s="8" t="s">
        <v>23</v>
      </c>
      <c r="B2" s="8" t="s">
        <v>29</v>
      </c>
      <c r="C2" s="9" t="s">
        <v>11</v>
      </c>
      <c r="D2" s="10">
        <v>553363</v>
      </c>
      <c r="E2" s="11">
        <v>45230.56684039352</v>
      </c>
      <c r="F2" s="12">
        <f t="shared" ref="F2" si="0">SUM(N2:T2)</f>
        <v>22.4</v>
      </c>
      <c r="G2" s="23">
        <v>0</v>
      </c>
      <c r="H2" s="12">
        <f t="shared" ref="H2:H11" si="1">G2+F2</f>
        <v>22.4</v>
      </c>
      <c r="I2" s="9" t="s">
        <v>32</v>
      </c>
      <c r="J2" s="13">
        <v>35</v>
      </c>
      <c r="K2" s="9" t="s">
        <v>82</v>
      </c>
      <c r="L2" s="9" t="s">
        <v>2</v>
      </c>
      <c r="M2" s="9" t="s">
        <v>2</v>
      </c>
      <c r="N2" s="14">
        <v>0</v>
      </c>
      <c r="O2" s="14">
        <v>0</v>
      </c>
      <c r="P2" s="14">
        <v>0</v>
      </c>
      <c r="Q2" s="14">
        <v>6</v>
      </c>
      <c r="R2" s="14">
        <v>3</v>
      </c>
      <c r="S2" s="14">
        <v>12</v>
      </c>
      <c r="T2" s="14">
        <v>1.4</v>
      </c>
    </row>
    <row r="3" spans="1:26" x14ac:dyDescent="0.25">
      <c r="A3" s="8" t="s">
        <v>23</v>
      </c>
      <c r="B3" s="8" t="s">
        <v>29</v>
      </c>
      <c r="C3" s="9" t="s">
        <v>103</v>
      </c>
      <c r="D3" s="10">
        <v>552299</v>
      </c>
      <c r="E3" s="11">
        <v>45229.624402743051</v>
      </c>
      <c r="F3" s="12">
        <f t="shared" ref="F3:F5" si="2">SUM(N3:T3)</f>
        <v>19.100000000000001</v>
      </c>
      <c r="G3" s="12">
        <v>10.33</v>
      </c>
      <c r="H3" s="12">
        <f t="shared" si="1"/>
        <v>29.43</v>
      </c>
      <c r="I3" s="9" t="s">
        <v>38</v>
      </c>
      <c r="J3" s="13">
        <v>30</v>
      </c>
      <c r="K3" s="9" t="s">
        <v>82</v>
      </c>
      <c r="L3" s="9" t="s">
        <v>2</v>
      </c>
      <c r="M3" s="9" t="s">
        <v>2</v>
      </c>
      <c r="N3" s="14">
        <v>0</v>
      </c>
      <c r="O3" s="14">
        <v>0</v>
      </c>
      <c r="P3" s="14">
        <v>0</v>
      </c>
      <c r="Q3" s="14">
        <v>6</v>
      </c>
      <c r="R3" s="14">
        <v>3</v>
      </c>
      <c r="S3" s="14">
        <v>8.6</v>
      </c>
      <c r="T3" s="14">
        <v>1.5</v>
      </c>
    </row>
    <row r="4" spans="1:26" x14ac:dyDescent="0.25">
      <c r="A4" s="8" t="s">
        <v>23</v>
      </c>
      <c r="B4" s="8" t="s">
        <v>29</v>
      </c>
      <c r="C4" s="9" t="s">
        <v>11</v>
      </c>
      <c r="D4" s="10">
        <v>552026</v>
      </c>
      <c r="E4" s="11">
        <v>45229.519922916668</v>
      </c>
      <c r="F4" s="12">
        <f t="shared" si="2"/>
        <v>19</v>
      </c>
      <c r="G4" s="12">
        <v>0</v>
      </c>
      <c r="H4" s="12">
        <f t="shared" si="1"/>
        <v>19</v>
      </c>
      <c r="I4" s="9" t="s">
        <v>39</v>
      </c>
      <c r="J4" s="13">
        <v>52</v>
      </c>
      <c r="K4" s="9" t="s">
        <v>82</v>
      </c>
      <c r="L4" s="9" t="s">
        <v>2</v>
      </c>
      <c r="M4" s="9" t="s">
        <v>2</v>
      </c>
      <c r="N4" s="14">
        <v>0</v>
      </c>
      <c r="O4" s="14">
        <v>0</v>
      </c>
      <c r="P4" s="14">
        <v>0</v>
      </c>
      <c r="Q4" s="14">
        <v>6</v>
      </c>
      <c r="R4" s="14">
        <v>0</v>
      </c>
      <c r="S4" s="14">
        <v>12</v>
      </c>
      <c r="T4" s="14">
        <v>1</v>
      </c>
    </row>
    <row r="5" spans="1:26" x14ac:dyDescent="0.25">
      <c r="A5" s="8" t="s">
        <v>23</v>
      </c>
      <c r="B5" s="8" t="s">
        <v>29</v>
      </c>
      <c r="C5" s="9" t="s">
        <v>103</v>
      </c>
      <c r="D5" s="10">
        <v>552835</v>
      </c>
      <c r="E5" s="11">
        <v>45229.938978611106</v>
      </c>
      <c r="F5" s="12">
        <f t="shared" si="2"/>
        <v>18.3</v>
      </c>
      <c r="G5" s="12">
        <v>13</v>
      </c>
      <c r="H5" s="12">
        <f t="shared" si="1"/>
        <v>31.3</v>
      </c>
      <c r="I5" s="9" t="s">
        <v>42</v>
      </c>
      <c r="J5" s="13">
        <v>32</v>
      </c>
      <c r="K5" s="9" t="s">
        <v>82</v>
      </c>
      <c r="L5" s="9" t="s">
        <v>2</v>
      </c>
      <c r="M5" s="9" t="s">
        <v>2</v>
      </c>
      <c r="N5" s="14">
        <v>0</v>
      </c>
      <c r="O5" s="14">
        <v>0</v>
      </c>
      <c r="P5" s="14">
        <v>0</v>
      </c>
      <c r="Q5" s="14">
        <v>6</v>
      </c>
      <c r="R5" s="14">
        <v>3</v>
      </c>
      <c r="S5" s="14">
        <v>7.8</v>
      </c>
      <c r="T5" s="14">
        <v>1.5</v>
      </c>
    </row>
    <row r="6" spans="1:26" x14ac:dyDescent="0.25">
      <c r="A6" s="8" t="s">
        <v>23</v>
      </c>
      <c r="B6" s="8" t="s">
        <v>29</v>
      </c>
      <c r="C6" s="9" t="s">
        <v>103</v>
      </c>
      <c r="D6" s="10">
        <v>549853</v>
      </c>
      <c r="E6" s="11">
        <v>45224.560999849535</v>
      </c>
      <c r="F6" s="12">
        <f t="shared" ref="F6:F7" si="3">SUM(N6:T6)</f>
        <v>15.4</v>
      </c>
      <c r="G6" s="12">
        <v>13.66</v>
      </c>
      <c r="H6" s="12">
        <f t="shared" si="1"/>
        <v>29.060000000000002</v>
      </c>
      <c r="I6" s="9" t="s">
        <v>47</v>
      </c>
      <c r="J6" s="13">
        <v>27</v>
      </c>
      <c r="K6" s="9" t="s">
        <v>82</v>
      </c>
      <c r="L6" s="9" t="s">
        <v>2</v>
      </c>
      <c r="M6" s="9" t="s">
        <v>1</v>
      </c>
      <c r="N6" s="14">
        <v>6</v>
      </c>
      <c r="O6" s="14">
        <v>0</v>
      </c>
      <c r="P6" s="14">
        <v>0</v>
      </c>
      <c r="Q6" s="14">
        <v>6</v>
      </c>
      <c r="R6" s="14">
        <v>0</v>
      </c>
      <c r="S6" s="14">
        <v>2.6</v>
      </c>
      <c r="T6" s="14">
        <v>0.8</v>
      </c>
    </row>
    <row r="7" spans="1:26" x14ac:dyDescent="0.25">
      <c r="A7" s="8" t="s">
        <v>23</v>
      </c>
      <c r="B7" s="8" t="s">
        <v>29</v>
      </c>
      <c r="C7" s="9" t="s">
        <v>101</v>
      </c>
      <c r="D7" s="10">
        <v>550194</v>
      </c>
      <c r="E7" s="11">
        <v>45224.860232326384</v>
      </c>
      <c r="F7" s="12">
        <f t="shared" si="3"/>
        <v>14.9</v>
      </c>
      <c r="G7" s="12">
        <v>0</v>
      </c>
      <c r="H7" s="12">
        <f t="shared" si="1"/>
        <v>14.9</v>
      </c>
      <c r="I7" s="9" t="s">
        <v>49</v>
      </c>
      <c r="J7" s="13">
        <v>25</v>
      </c>
      <c r="K7" s="9" t="s">
        <v>82</v>
      </c>
      <c r="L7" s="9" t="s">
        <v>2</v>
      </c>
      <c r="M7" s="9" t="s">
        <v>2</v>
      </c>
      <c r="N7" s="14">
        <v>0</v>
      </c>
      <c r="O7" s="14">
        <v>0</v>
      </c>
      <c r="P7" s="14">
        <v>0</v>
      </c>
      <c r="Q7" s="14">
        <v>6</v>
      </c>
      <c r="R7" s="14">
        <v>0</v>
      </c>
      <c r="S7" s="14">
        <v>7.4</v>
      </c>
      <c r="T7" s="14">
        <v>1.5</v>
      </c>
    </row>
    <row r="8" spans="1:26" x14ac:dyDescent="0.25">
      <c r="A8" s="8" t="s">
        <v>23</v>
      </c>
      <c r="B8" s="8" t="s">
        <v>29</v>
      </c>
      <c r="C8" s="9" t="s">
        <v>11</v>
      </c>
      <c r="D8" s="10">
        <v>552857</v>
      </c>
      <c r="E8" s="11">
        <v>45229.961939803237</v>
      </c>
      <c r="F8" s="12">
        <f>SUM(N8:T8)</f>
        <v>12.7</v>
      </c>
      <c r="G8" s="12">
        <v>0</v>
      </c>
      <c r="H8" s="12">
        <f t="shared" si="1"/>
        <v>12.7</v>
      </c>
      <c r="I8" s="9" t="s">
        <v>58</v>
      </c>
      <c r="J8" s="13">
        <v>35</v>
      </c>
      <c r="K8" s="9" t="s">
        <v>82</v>
      </c>
      <c r="L8" s="9" t="s">
        <v>2</v>
      </c>
      <c r="M8" s="9" t="s">
        <v>2</v>
      </c>
      <c r="N8" s="14">
        <v>0</v>
      </c>
      <c r="O8" s="14">
        <v>0</v>
      </c>
      <c r="P8" s="14">
        <v>0</v>
      </c>
      <c r="Q8" s="14">
        <v>6</v>
      </c>
      <c r="R8" s="14">
        <v>0</v>
      </c>
      <c r="S8" s="14">
        <v>5.6</v>
      </c>
      <c r="T8" s="14">
        <v>1.1000000000000001</v>
      </c>
    </row>
    <row r="9" spans="1:26" x14ac:dyDescent="0.25">
      <c r="A9" s="8" t="s">
        <v>23</v>
      </c>
      <c r="B9" s="8" t="s">
        <v>29</v>
      </c>
      <c r="C9" s="9" t="s">
        <v>11</v>
      </c>
      <c r="D9" s="10">
        <v>550181</v>
      </c>
      <c r="E9" s="11">
        <v>45224.837543043977</v>
      </c>
      <c r="F9" s="12">
        <f>SUM(N9:T9)</f>
        <v>12.2</v>
      </c>
      <c r="G9" s="12">
        <v>0</v>
      </c>
      <c r="H9" s="12">
        <f t="shared" si="1"/>
        <v>12.2</v>
      </c>
      <c r="I9" s="9" t="s">
        <v>60</v>
      </c>
      <c r="J9" s="13">
        <v>25</v>
      </c>
      <c r="K9" s="9" t="s">
        <v>82</v>
      </c>
      <c r="L9" s="9" t="s">
        <v>2</v>
      </c>
      <c r="M9" s="9" t="s">
        <v>2</v>
      </c>
      <c r="N9" s="14">
        <v>0</v>
      </c>
      <c r="O9" s="14">
        <v>0</v>
      </c>
      <c r="P9" s="14">
        <v>0</v>
      </c>
      <c r="Q9" s="14">
        <v>6</v>
      </c>
      <c r="R9" s="14">
        <v>3</v>
      </c>
      <c r="S9" s="14">
        <v>3.2</v>
      </c>
      <c r="T9" s="14">
        <v>0</v>
      </c>
    </row>
    <row r="10" spans="1:26" x14ac:dyDescent="0.25">
      <c r="A10" s="8" t="s">
        <v>23</v>
      </c>
      <c r="B10" s="8" t="s">
        <v>29</v>
      </c>
      <c r="C10" s="9" t="s">
        <v>101</v>
      </c>
      <c r="D10" s="10">
        <v>549265</v>
      </c>
      <c r="E10" s="11">
        <v>45223.690062245369</v>
      </c>
      <c r="F10" s="12">
        <f t="shared" ref="F10" si="4">SUM(N10:T10)</f>
        <v>10.6</v>
      </c>
      <c r="G10" s="12">
        <v>0</v>
      </c>
      <c r="H10" s="12">
        <f t="shared" si="1"/>
        <v>10.6</v>
      </c>
      <c r="I10" s="9" t="s">
        <v>65</v>
      </c>
      <c r="J10" s="13">
        <v>31</v>
      </c>
      <c r="K10" s="9" t="s">
        <v>82</v>
      </c>
      <c r="L10" s="9" t="s">
        <v>2</v>
      </c>
      <c r="M10" s="9" t="s">
        <v>2</v>
      </c>
      <c r="N10" s="14">
        <v>0</v>
      </c>
      <c r="O10" s="14">
        <v>0</v>
      </c>
      <c r="P10" s="14">
        <v>0</v>
      </c>
      <c r="Q10" s="14">
        <v>6</v>
      </c>
      <c r="R10" s="14">
        <v>3</v>
      </c>
      <c r="S10" s="14">
        <v>1</v>
      </c>
      <c r="T10" s="14">
        <v>0.6</v>
      </c>
    </row>
    <row r="11" spans="1:26" x14ac:dyDescent="0.25">
      <c r="A11" s="8" t="s">
        <v>23</v>
      </c>
      <c r="B11" s="8" t="s">
        <v>29</v>
      </c>
      <c r="C11" s="9" t="s">
        <v>101</v>
      </c>
      <c r="D11" s="10">
        <v>552015</v>
      </c>
      <c r="E11" s="11">
        <v>45229.513651249996</v>
      </c>
      <c r="F11" s="12">
        <f t="shared" ref="F11" si="5">SUM(N11:T11)</f>
        <v>7.2</v>
      </c>
      <c r="G11" s="12">
        <v>0</v>
      </c>
      <c r="H11" s="12">
        <f t="shared" si="1"/>
        <v>7.2</v>
      </c>
      <c r="I11" s="9" t="s">
        <v>74</v>
      </c>
      <c r="J11" s="13">
        <v>23</v>
      </c>
      <c r="K11" s="9" t="s">
        <v>82</v>
      </c>
      <c r="L11" s="9" t="s">
        <v>2</v>
      </c>
      <c r="M11" s="9" t="s">
        <v>2</v>
      </c>
      <c r="N11" s="14">
        <v>0</v>
      </c>
      <c r="O11" s="14">
        <v>0</v>
      </c>
      <c r="P11" s="14">
        <v>0</v>
      </c>
      <c r="Q11" s="14">
        <v>6</v>
      </c>
      <c r="R11" s="14">
        <v>0</v>
      </c>
      <c r="S11" s="14">
        <v>0.8</v>
      </c>
      <c r="T11" s="14">
        <v>0.4</v>
      </c>
    </row>
  </sheetData>
  <autoFilter ref="A1:Z11"/>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
  <sheetViews>
    <sheetView workbookViewId="0">
      <selection activeCell="B1" sqref="B1:B1048576"/>
    </sheetView>
  </sheetViews>
  <sheetFormatPr defaultColWidth="8.85546875" defaultRowHeight="15" x14ac:dyDescent="0.25"/>
  <cols>
    <col min="1" max="1" width="11.5703125" bestFit="1" customWidth="1"/>
    <col min="2" max="2" width="15.85546875" bestFit="1" customWidth="1"/>
    <col min="3" max="3" width="18" bestFit="1" customWidth="1"/>
    <col min="4" max="4" width="15.28515625" bestFit="1" customWidth="1"/>
    <col min="5" max="5" width="21" bestFit="1" customWidth="1"/>
    <col min="6" max="6" width="17.7109375" bestFit="1" customWidth="1"/>
    <col min="7" max="7" width="20.42578125" bestFit="1" customWidth="1"/>
    <col min="8" max="8" width="18.42578125" bestFit="1" customWidth="1"/>
    <col min="9" max="9" width="43.140625" bestFit="1" customWidth="1"/>
    <col min="10" max="10" width="11" style="5" bestFit="1" customWidth="1"/>
    <col min="11" max="11" width="54.28515625" bestFit="1" customWidth="1"/>
    <col min="12" max="12" width="18.7109375" bestFit="1" customWidth="1"/>
    <col min="13" max="13" width="14.5703125" bestFit="1" customWidth="1"/>
    <col min="14" max="14" width="17.7109375" bestFit="1" customWidth="1"/>
    <col min="15" max="15" width="28.140625" bestFit="1" customWidth="1"/>
    <col min="16" max="16" width="25.7109375" bestFit="1" customWidth="1"/>
    <col min="17" max="17" width="28" bestFit="1" customWidth="1"/>
    <col min="18" max="18" width="31" bestFit="1" customWidth="1"/>
    <col min="19" max="19" width="30.7109375" bestFit="1" customWidth="1"/>
    <col min="20" max="20" width="32.28515625" bestFit="1" customWidth="1"/>
    <col min="21" max="24" width="11.140625" bestFit="1" customWidth="1"/>
    <col min="25" max="26" width="11.140625" customWidth="1"/>
    <col min="27" max="27" width="58.140625" bestFit="1" customWidth="1"/>
    <col min="29" max="29" width="10.7109375" bestFit="1" customWidth="1"/>
    <col min="31" max="31" width="10.7109375" bestFit="1" customWidth="1"/>
    <col min="33" max="33" width="10.7109375" bestFit="1" customWidth="1"/>
  </cols>
  <sheetData>
    <row r="1" spans="1:26" s="5" customFormat="1" ht="60" x14ac:dyDescent="0.25">
      <c r="A1" s="4" t="s">
        <v>3</v>
      </c>
      <c r="B1" s="4" t="s">
        <v>0</v>
      </c>
      <c r="C1" s="4" t="s">
        <v>4</v>
      </c>
      <c r="D1" s="4" t="s">
        <v>5</v>
      </c>
      <c r="E1" s="4" t="s">
        <v>6</v>
      </c>
      <c r="F1" s="6" t="s">
        <v>102</v>
      </c>
      <c r="G1" s="6" t="s">
        <v>97</v>
      </c>
      <c r="H1" s="6" t="s">
        <v>17</v>
      </c>
      <c r="I1" s="4" t="s">
        <v>7</v>
      </c>
      <c r="J1" s="4" t="s">
        <v>27</v>
      </c>
      <c r="K1" s="4" t="s">
        <v>8</v>
      </c>
      <c r="L1" s="4" t="s">
        <v>10</v>
      </c>
      <c r="M1" s="4" t="s">
        <v>9</v>
      </c>
      <c r="N1" s="4" t="s">
        <v>15</v>
      </c>
      <c r="O1" s="4" t="s">
        <v>26</v>
      </c>
      <c r="P1" s="4" t="s">
        <v>91</v>
      </c>
      <c r="Q1" s="4" t="s">
        <v>20</v>
      </c>
      <c r="R1" s="4" t="s">
        <v>18</v>
      </c>
      <c r="S1" s="4" t="s">
        <v>21</v>
      </c>
      <c r="T1" s="4" t="s">
        <v>16</v>
      </c>
      <c r="U1" s="7"/>
      <c r="V1" s="7"/>
      <c r="W1" s="7"/>
      <c r="X1" s="7"/>
      <c r="Y1" s="7"/>
      <c r="Z1" s="7"/>
    </row>
    <row r="2" spans="1:26" x14ac:dyDescent="0.25">
      <c r="A2" s="8" t="s">
        <v>23</v>
      </c>
      <c r="B2" s="8" t="s">
        <v>29</v>
      </c>
      <c r="C2" s="9" t="s">
        <v>103</v>
      </c>
      <c r="D2" s="10">
        <v>553846</v>
      </c>
      <c r="E2" s="11">
        <v>45230.786218993053</v>
      </c>
      <c r="F2" s="12">
        <f>SUM(N2:T2)</f>
        <v>16.3</v>
      </c>
      <c r="G2" s="23">
        <v>10.33</v>
      </c>
      <c r="H2" s="12">
        <f>G2+F2</f>
        <v>26.630000000000003</v>
      </c>
      <c r="I2" s="9" t="s">
        <v>45</v>
      </c>
      <c r="J2" s="13">
        <v>40</v>
      </c>
      <c r="K2" s="9" t="s">
        <v>86</v>
      </c>
      <c r="L2" s="9" t="s">
        <v>2</v>
      </c>
      <c r="M2" s="9" t="s">
        <v>2</v>
      </c>
      <c r="N2" s="14">
        <v>0</v>
      </c>
      <c r="O2" s="14">
        <v>0</v>
      </c>
      <c r="P2" s="14">
        <v>0</v>
      </c>
      <c r="Q2" s="14">
        <v>6</v>
      </c>
      <c r="R2" s="14">
        <v>3</v>
      </c>
      <c r="S2" s="14">
        <v>5.8</v>
      </c>
      <c r="T2" s="14">
        <v>1.5</v>
      </c>
    </row>
    <row r="3" spans="1:26" x14ac:dyDescent="0.25">
      <c r="A3" s="8" t="s">
        <v>23</v>
      </c>
      <c r="B3" s="8" t="s">
        <v>29</v>
      </c>
      <c r="C3" s="9" t="s">
        <v>103</v>
      </c>
      <c r="D3" s="10">
        <v>549232</v>
      </c>
      <c r="E3" s="11">
        <v>45223.66714907407</v>
      </c>
      <c r="F3" s="12">
        <f>SUM(N3:T3)</f>
        <v>11.4</v>
      </c>
      <c r="G3" s="12">
        <v>10.66</v>
      </c>
      <c r="H3" s="12">
        <f>G3+F3</f>
        <v>22.060000000000002</v>
      </c>
      <c r="I3" s="9" t="s">
        <v>62</v>
      </c>
      <c r="J3" s="13">
        <v>30</v>
      </c>
      <c r="K3" s="9" t="s">
        <v>86</v>
      </c>
      <c r="L3" s="9" t="s">
        <v>2</v>
      </c>
      <c r="M3" s="9" t="s">
        <v>2</v>
      </c>
      <c r="N3" s="14">
        <v>0</v>
      </c>
      <c r="O3" s="14">
        <v>0</v>
      </c>
      <c r="P3" s="14">
        <v>0</v>
      </c>
      <c r="Q3" s="14">
        <v>6</v>
      </c>
      <c r="R3" s="14">
        <v>3</v>
      </c>
      <c r="S3" s="14">
        <v>2.4</v>
      </c>
      <c r="T3" s="14">
        <v>0</v>
      </c>
    </row>
    <row r="4" spans="1:26" x14ac:dyDescent="0.25">
      <c r="A4" s="8" t="s">
        <v>23</v>
      </c>
      <c r="B4" s="8" t="s">
        <v>29</v>
      </c>
      <c r="C4" s="9" t="s">
        <v>103</v>
      </c>
      <c r="D4" s="10">
        <v>552701</v>
      </c>
      <c r="E4" s="11">
        <v>45229.830422951389</v>
      </c>
      <c r="F4" s="12">
        <f>SUM(N4:T4)</f>
        <v>8.1</v>
      </c>
      <c r="G4" s="12">
        <v>11.16</v>
      </c>
      <c r="H4" s="12">
        <f>G4+F4</f>
        <v>19.259999999999998</v>
      </c>
      <c r="I4" s="9" t="s">
        <v>71</v>
      </c>
      <c r="J4" s="13">
        <v>33</v>
      </c>
      <c r="K4" s="9" t="s">
        <v>86</v>
      </c>
      <c r="L4" s="9" t="s">
        <v>2</v>
      </c>
      <c r="M4" s="9" t="s">
        <v>2</v>
      </c>
      <c r="N4" s="14">
        <v>0</v>
      </c>
      <c r="O4" s="14">
        <v>0</v>
      </c>
      <c r="P4" s="14">
        <v>0</v>
      </c>
      <c r="Q4" s="14">
        <v>6</v>
      </c>
      <c r="R4" s="14">
        <v>0</v>
      </c>
      <c r="S4" s="14">
        <v>0.6</v>
      </c>
      <c r="T4" s="14">
        <v>1.5</v>
      </c>
    </row>
    <row r="5" spans="1:26" x14ac:dyDescent="0.25">
      <c r="A5" s="8" t="s">
        <v>23</v>
      </c>
      <c r="B5" s="8" t="s">
        <v>29</v>
      </c>
      <c r="C5" s="9" t="s">
        <v>11</v>
      </c>
      <c r="D5" s="10">
        <v>552227</v>
      </c>
      <c r="E5" s="11">
        <v>45229.6005930787</v>
      </c>
      <c r="F5" s="12">
        <f>SUM(N5:T5)</f>
        <v>14.700000000000001</v>
      </c>
      <c r="G5" s="12">
        <v>0</v>
      </c>
      <c r="H5" s="12">
        <f>G5+F5</f>
        <v>14.700000000000001</v>
      </c>
      <c r="I5" s="9" t="s">
        <v>52</v>
      </c>
      <c r="J5" s="13">
        <v>30</v>
      </c>
      <c r="K5" s="9" t="s">
        <v>86</v>
      </c>
      <c r="L5" s="9" t="s">
        <v>2</v>
      </c>
      <c r="M5" s="9" t="s">
        <v>2</v>
      </c>
      <c r="N5" s="14">
        <v>0</v>
      </c>
      <c r="O5" s="14">
        <v>0</v>
      </c>
      <c r="P5" s="14">
        <v>0</v>
      </c>
      <c r="Q5" s="14">
        <v>6</v>
      </c>
      <c r="R5" s="14">
        <v>3</v>
      </c>
      <c r="S5" s="14">
        <v>4.8</v>
      </c>
      <c r="T5" s="14">
        <v>0.9</v>
      </c>
    </row>
    <row r="6" spans="1:26" x14ac:dyDescent="0.25">
      <c r="A6" s="8" t="s">
        <v>23</v>
      </c>
      <c r="B6" s="8" t="s">
        <v>29</v>
      </c>
      <c r="C6" s="9" t="s">
        <v>101</v>
      </c>
      <c r="D6" s="10">
        <v>547190</v>
      </c>
      <c r="E6" s="11">
        <v>45218.552277395829</v>
      </c>
      <c r="F6" s="12">
        <f>SUM(N6:T6)</f>
        <v>11.4</v>
      </c>
      <c r="G6" s="12">
        <v>0</v>
      </c>
      <c r="H6" s="12">
        <f>G6+F6</f>
        <v>11.4</v>
      </c>
      <c r="I6" s="9" t="s">
        <v>61</v>
      </c>
      <c r="J6" s="13">
        <v>28</v>
      </c>
      <c r="K6" s="9" t="s">
        <v>86</v>
      </c>
      <c r="L6" s="9" t="s">
        <v>2</v>
      </c>
      <c r="M6" s="9" t="s">
        <v>2</v>
      </c>
      <c r="N6" s="14">
        <v>0</v>
      </c>
      <c r="O6" s="14">
        <v>0</v>
      </c>
      <c r="P6" s="14">
        <v>0</v>
      </c>
      <c r="Q6" s="14">
        <v>6</v>
      </c>
      <c r="R6" s="14">
        <v>3</v>
      </c>
      <c r="S6" s="14">
        <v>2.4</v>
      </c>
      <c r="T6" s="14">
        <v>0</v>
      </c>
    </row>
  </sheetData>
  <autoFilter ref="A1:AH6"/>
  <sortState ref="A2:U6">
    <sortCondition descending="1" ref="H2:H6"/>
    <sortCondition descending="1" ref="N2:N6"/>
    <sortCondition descending="1" ref="S2:S6"/>
    <sortCondition descending="1" ref="R2:R6"/>
    <sortCondition descending="1" ref="Q2:Q6"/>
    <sortCondition descending="1" ref="P2:P6"/>
    <sortCondition descending="1" ref="J2:J6"/>
    <sortCondition ref="E2:E6"/>
  </sortState>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
  <sheetViews>
    <sheetView workbookViewId="0">
      <selection activeCell="B1" sqref="B1:B1048576"/>
    </sheetView>
  </sheetViews>
  <sheetFormatPr defaultColWidth="8.85546875" defaultRowHeight="15" x14ac:dyDescent="0.25"/>
  <cols>
    <col min="1" max="1" width="11.5703125" bestFit="1" customWidth="1"/>
    <col min="2" max="2" width="15.85546875" bestFit="1" customWidth="1"/>
    <col min="3" max="3" width="18" bestFit="1" customWidth="1"/>
    <col min="4" max="4" width="15.28515625" bestFit="1" customWidth="1"/>
    <col min="5" max="5" width="21" bestFit="1" customWidth="1"/>
    <col min="6" max="6" width="17.7109375" bestFit="1" customWidth="1"/>
    <col min="7" max="7" width="20.42578125" bestFit="1" customWidth="1"/>
    <col min="8" max="8" width="18.42578125" bestFit="1" customWidth="1"/>
    <col min="9" max="9" width="43.140625" bestFit="1" customWidth="1"/>
    <col min="10" max="10" width="11" style="5" bestFit="1" customWidth="1"/>
    <col min="11" max="11" width="54.28515625" bestFit="1" customWidth="1"/>
    <col min="12" max="12" width="18.7109375" bestFit="1" customWidth="1"/>
    <col min="13" max="13" width="14.5703125" bestFit="1" customWidth="1"/>
    <col min="14" max="14" width="17.7109375" bestFit="1" customWidth="1"/>
    <col min="15" max="15" width="28.140625" bestFit="1" customWidth="1"/>
    <col min="16" max="16" width="25.7109375" bestFit="1" customWidth="1"/>
    <col min="17" max="17" width="28" bestFit="1" customWidth="1"/>
    <col min="18" max="18" width="31" bestFit="1" customWidth="1"/>
    <col min="19" max="19" width="30.7109375" bestFit="1" customWidth="1"/>
    <col min="20" max="20" width="32.28515625" bestFit="1" customWidth="1"/>
    <col min="21" max="24" width="11.140625" bestFit="1" customWidth="1"/>
    <col min="25" max="26" width="11.140625" customWidth="1"/>
    <col min="27" max="27" width="58.140625" bestFit="1" customWidth="1"/>
    <col min="29" max="29" width="10.7109375" bestFit="1" customWidth="1"/>
    <col min="31" max="31" width="10.7109375" bestFit="1" customWidth="1"/>
    <col min="33" max="33" width="10.7109375" bestFit="1" customWidth="1"/>
  </cols>
  <sheetData>
    <row r="1" spans="1:26" s="5" customFormat="1" ht="60" x14ac:dyDescent="0.25">
      <c r="A1" s="4" t="s">
        <v>3</v>
      </c>
      <c r="B1" s="4" t="s">
        <v>0</v>
      </c>
      <c r="C1" s="4" t="s">
        <v>4</v>
      </c>
      <c r="D1" s="4" t="s">
        <v>5</v>
      </c>
      <c r="E1" s="4" t="s">
        <v>6</v>
      </c>
      <c r="F1" s="6" t="s">
        <v>102</v>
      </c>
      <c r="G1" s="6" t="s">
        <v>97</v>
      </c>
      <c r="H1" s="6" t="s">
        <v>17</v>
      </c>
      <c r="I1" s="4" t="s">
        <v>7</v>
      </c>
      <c r="J1" s="4" t="s">
        <v>27</v>
      </c>
      <c r="K1" s="4" t="s">
        <v>8</v>
      </c>
      <c r="L1" s="4" t="s">
        <v>10</v>
      </c>
      <c r="M1" s="4" t="s">
        <v>9</v>
      </c>
      <c r="N1" s="4" t="s">
        <v>15</v>
      </c>
      <c r="O1" s="4" t="s">
        <v>26</v>
      </c>
      <c r="P1" s="4" t="s">
        <v>91</v>
      </c>
      <c r="Q1" s="4" t="s">
        <v>20</v>
      </c>
      <c r="R1" s="4" t="s">
        <v>18</v>
      </c>
      <c r="S1" s="4" t="s">
        <v>21</v>
      </c>
      <c r="T1" s="4" t="s">
        <v>16</v>
      </c>
      <c r="U1" s="7"/>
      <c r="V1" s="7"/>
      <c r="W1" s="7"/>
      <c r="X1" s="7"/>
      <c r="Y1" s="7"/>
      <c r="Z1" s="7"/>
    </row>
    <row r="2" spans="1:26" x14ac:dyDescent="0.25">
      <c r="A2" s="8" t="s">
        <v>23</v>
      </c>
      <c r="B2" s="8" t="s">
        <v>29</v>
      </c>
      <c r="C2" s="8" t="s">
        <v>11</v>
      </c>
      <c r="D2" s="10">
        <v>552386</v>
      </c>
      <c r="E2" s="11">
        <v>45229.65676518518</v>
      </c>
      <c r="F2" s="12">
        <f>SUM(N2:T2)</f>
        <v>14.8</v>
      </c>
      <c r="G2" s="23">
        <v>0</v>
      </c>
      <c r="H2" s="12">
        <f t="shared" ref="H2:H3" si="0">G2+F2</f>
        <v>14.8</v>
      </c>
      <c r="I2" s="9" t="s">
        <v>50</v>
      </c>
      <c r="J2" s="13">
        <v>36</v>
      </c>
      <c r="K2" s="9" t="s">
        <v>87</v>
      </c>
      <c r="L2" s="9" t="s">
        <v>2</v>
      </c>
      <c r="M2" s="9" t="s">
        <v>1</v>
      </c>
      <c r="N2" s="14">
        <v>6</v>
      </c>
      <c r="O2" s="14">
        <v>4</v>
      </c>
      <c r="P2" s="14">
        <v>3</v>
      </c>
      <c r="Q2" s="14">
        <v>0</v>
      </c>
      <c r="R2" s="14">
        <v>0</v>
      </c>
      <c r="S2" s="14">
        <v>0.4</v>
      </c>
      <c r="T2" s="14">
        <v>1.4</v>
      </c>
    </row>
    <row r="3" spans="1:26" x14ac:dyDescent="0.25">
      <c r="A3" s="8" t="s">
        <v>23</v>
      </c>
      <c r="B3" s="8" t="s">
        <v>29</v>
      </c>
      <c r="C3" s="8" t="s">
        <v>101</v>
      </c>
      <c r="D3" s="10">
        <v>552790</v>
      </c>
      <c r="E3" s="11">
        <v>45229.918393831016</v>
      </c>
      <c r="F3" s="12">
        <f t="shared" ref="F3" si="1">SUM(N3:T3)</f>
        <v>2.1</v>
      </c>
      <c r="G3" s="12">
        <v>0</v>
      </c>
      <c r="H3" s="12">
        <f t="shared" si="0"/>
        <v>2.1</v>
      </c>
      <c r="I3" s="9" t="s">
        <v>80</v>
      </c>
      <c r="J3" s="13">
        <v>29</v>
      </c>
      <c r="K3" s="9" t="s">
        <v>87</v>
      </c>
      <c r="L3" s="9" t="s">
        <v>2</v>
      </c>
      <c r="M3" s="9" t="s">
        <v>2</v>
      </c>
      <c r="N3" s="14">
        <v>0</v>
      </c>
      <c r="O3" s="14">
        <v>0</v>
      </c>
      <c r="P3" s="14">
        <v>0</v>
      </c>
      <c r="Q3" s="14">
        <v>0</v>
      </c>
      <c r="R3" s="14">
        <v>0</v>
      </c>
      <c r="S3" s="14">
        <v>0.6</v>
      </c>
      <c r="T3" s="14">
        <v>1.5</v>
      </c>
    </row>
  </sheetData>
  <autoFilter ref="A1:AH3"/>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
  <sheetViews>
    <sheetView workbookViewId="0">
      <selection activeCell="B1" sqref="B1:B1048576"/>
    </sheetView>
  </sheetViews>
  <sheetFormatPr defaultColWidth="8.85546875" defaultRowHeight="15" x14ac:dyDescent="0.25"/>
  <cols>
    <col min="1" max="1" width="11.5703125" bestFit="1" customWidth="1"/>
    <col min="2" max="2" width="15.85546875" bestFit="1" customWidth="1"/>
    <col min="3" max="3" width="18" bestFit="1" customWidth="1"/>
    <col min="4" max="4" width="15.28515625" bestFit="1" customWidth="1"/>
    <col min="5" max="5" width="21" bestFit="1" customWidth="1"/>
    <col min="6" max="6" width="17.7109375" bestFit="1" customWidth="1"/>
    <col min="7" max="7" width="20.42578125" bestFit="1" customWidth="1"/>
    <col min="8" max="8" width="18.42578125" bestFit="1" customWidth="1"/>
    <col min="9" max="9" width="43.140625" bestFit="1" customWidth="1"/>
    <col min="10" max="10" width="11" style="5" bestFit="1" customWidth="1"/>
    <col min="11" max="11" width="54.28515625" bestFit="1" customWidth="1"/>
    <col min="12" max="12" width="18.7109375" bestFit="1" customWidth="1"/>
    <col min="13" max="13" width="14.5703125" bestFit="1" customWidth="1"/>
    <col min="14" max="14" width="17.7109375" bestFit="1" customWidth="1"/>
    <col min="15" max="15" width="28.140625" bestFit="1" customWidth="1"/>
    <col min="16" max="16" width="25.7109375" bestFit="1" customWidth="1"/>
    <col min="17" max="17" width="28" bestFit="1" customWidth="1"/>
    <col min="18" max="18" width="31" bestFit="1" customWidth="1"/>
    <col min="19" max="19" width="30.7109375" bestFit="1" customWidth="1"/>
    <col min="20" max="20" width="32.28515625" bestFit="1" customWidth="1"/>
    <col min="21" max="24" width="11.140625" bestFit="1" customWidth="1"/>
    <col min="25" max="26" width="11.140625" customWidth="1"/>
    <col min="27" max="27" width="58.140625" bestFit="1" customWidth="1"/>
    <col min="29" max="29" width="10.7109375" bestFit="1" customWidth="1"/>
    <col min="31" max="31" width="10.7109375" bestFit="1" customWidth="1"/>
    <col min="33" max="33" width="10.7109375" bestFit="1" customWidth="1"/>
  </cols>
  <sheetData>
    <row r="1" spans="1:26" s="5" customFormat="1" ht="60" x14ac:dyDescent="0.25">
      <c r="A1" s="4" t="s">
        <v>3</v>
      </c>
      <c r="B1" s="4" t="s">
        <v>0</v>
      </c>
      <c r="C1" s="4" t="s">
        <v>4</v>
      </c>
      <c r="D1" s="4" t="s">
        <v>5</v>
      </c>
      <c r="E1" s="4" t="s">
        <v>6</v>
      </c>
      <c r="F1" s="6" t="s">
        <v>102</v>
      </c>
      <c r="G1" s="6" t="s">
        <v>97</v>
      </c>
      <c r="H1" s="6" t="s">
        <v>17</v>
      </c>
      <c r="I1" s="4" t="s">
        <v>7</v>
      </c>
      <c r="J1" s="4" t="s">
        <v>27</v>
      </c>
      <c r="K1" s="4" t="s">
        <v>8</v>
      </c>
      <c r="L1" s="4" t="s">
        <v>10</v>
      </c>
      <c r="M1" s="4" t="s">
        <v>9</v>
      </c>
      <c r="N1" s="4" t="s">
        <v>15</v>
      </c>
      <c r="O1" s="4" t="s">
        <v>26</v>
      </c>
      <c r="P1" s="4" t="s">
        <v>91</v>
      </c>
      <c r="Q1" s="4" t="s">
        <v>20</v>
      </c>
      <c r="R1" s="4" t="s">
        <v>18</v>
      </c>
      <c r="S1" s="4" t="s">
        <v>21</v>
      </c>
      <c r="T1" s="4" t="s">
        <v>16</v>
      </c>
      <c r="U1" s="7"/>
      <c r="V1" s="7"/>
      <c r="W1" s="7"/>
      <c r="X1" s="7"/>
      <c r="Y1" s="7"/>
      <c r="Z1" s="7"/>
    </row>
    <row r="2" spans="1:26" x14ac:dyDescent="0.25">
      <c r="A2" s="8" t="s">
        <v>23</v>
      </c>
      <c r="B2" s="8" t="s">
        <v>29</v>
      </c>
      <c r="C2" s="9" t="s">
        <v>103</v>
      </c>
      <c r="D2" s="10">
        <v>551921</v>
      </c>
      <c r="E2" s="11">
        <v>45229.481297708335</v>
      </c>
      <c r="F2" s="12">
        <f>SUM(N2:T2)</f>
        <v>16.599999999999998</v>
      </c>
      <c r="G2" s="23">
        <v>18.329999999999998</v>
      </c>
      <c r="H2" s="12">
        <f>G2+F2</f>
        <v>34.929999999999993</v>
      </c>
      <c r="I2" s="9" t="s">
        <v>43</v>
      </c>
      <c r="J2" s="13">
        <v>24</v>
      </c>
      <c r="K2" s="9" t="s">
        <v>85</v>
      </c>
      <c r="L2" s="9" t="s">
        <v>2</v>
      </c>
      <c r="M2" s="9" t="s">
        <v>1</v>
      </c>
      <c r="N2" s="14">
        <v>6</v>
      </c>
      <c r="O2" s="14">
        <v>4</v>
      </c>
      <c r="P2" s="14">
        <v>3</v>
      </c>
      <c r="Q2" s="14">
        <v>0</v>
      </c>
      <c r="R2" s="14">
        <v>0</v>
      </c>
      <c r="S2" s="14">
        <v>3.4</v>
      </c>
      <c r="T2" s="14">
        <v>0.2</v>
      </c>
    </row>
    <row r="3" spans="1:26" x14ac:dyDescent="0.25">
      <c r="A3" s="8" t="s">
        <v>23</v>
      </c>
      <c r="B3" s="8" t="s">
        <v>29</v>
      </c>
      <c r="C3" s="9" t="s">
        <v>103</v>
      </c>
      <c r="D3" s="10">
        <v>553394</v>
      </c>
      <c r="E3" s="11">
        <v>45230.579597442127</v>
      </c>
      <c r="F3" s="12">
        <f>SUM(N3:T3)</f>
        <v>13.6</v>
      </c>
      <c r="G3" s="12">
        <v>16</v>
      </c>
      <c r="H3" s="12">
        <f>G3+F3</f>
        <v>29.6</v>
      </c>
      <c r="I3" s="9" t="s">
        <v>54</v>
      </c>
      <c r="J3" s="13">
        <v>26</v>
      </c>
      <c r="K3" s="9" t="s">
        <v>85</v>
      </c>
      <c r="L3" s="9" t="s">
        <v>2</v>
      </c>
      <c r="M3" s="9" t="s">
        <v>1</v>
      </c>
      <c r="N3" s="14">
        <v>6</v>
      </c>
      <c r="O3" s="14">
        <v>4</v>
      </c>
      <c r="P3" s="14">
        <v>3</v>
      </c>
      <c r="Q3" s="14">
        <v>0</v>
      </c>
      <c r="R3" s="14">
        <v>0</v>
      </c>
      <c r="S3" s="14">
        <v>0.4</v>
      </c>
      <c r="T3" s="14">
        <v>0.2</v>
      </c>
    </row>
    <row r="4" spans="1:26" x14ac:dyDescent="0.25">
      <c r="A4" s="8" t="s">
        <v>23</v>
      </c>
      <c r="B4" s="8" t="s">
        <v>29</v>
      </c>
      <c r="C4" s="9" t="s">
        <v>101</v>
      </c>
      <c r="D4" s="10">
        <v>553149</v>
      </c>
      <c r="E4" s="11">
        <v>45230.440228726853</v>
      </c>
      <c r="F4" s="12">
        <f>SUM(N4:T4)</f>
        <v>16.5</v>
      </c>
      <c r="G4" s="12">
        <v>0</v>
      </c>
      <c r="H4" s="12">
        <f>G4+F4</f>
        <v>16.5</v>
      </c>
      <c r="I4" s="9" t="s">
        <v>44</v>
      </c>
      <c r="J4" s="13">
        <v>52</v>
      </c>
      <c r="K4" s="9" t="s">
        <v>85</v>
      </c>
      <c r="L4" s="9" t="s">
        <v>2</v>
      </c>
      <c r="M4" s="9" t="s">
        <v>2</v>
      </c>
      <c r="N4" s="14">
        <v>0</v>
      </c>
      <c r="O4" s="14">
        <v>0</v>
      </c>
      <c r="P4" s="14">
        <v>3</v>
      </c>
      <c r="Q4" s="14">
        <v>0</v>
      </c>
      <c r="R4" s="14">
        <v>0</v>
      </c>
      <c r="S4" s="14">
        <v>12</v>
      </c>
      <c r="T4" s="14">
        <v>1.5</v>
      </c>
    </row>
    <row r="5" spans="1:26" x14ac:dyDescent="0.25">
      <c r="A5" s="8" t="s">
        <v>23</v>
      </c>
      <c r="B5" s="8" t="s">
        <v>29</v>
      </c>
      <c r="C5" s="9" t="s">
        <v>11</v>
      </c>
      <c r="D5" s="10">
        <v>549342</v>
      </c>
      <c r="E5" s="11">
        <v>45223.745358692126</v>
      </c>
      <c r="F5" s="12">
        <f>SUM(N5:T5)</f>
        <v>15.6</v>
      </c>
      <c r="G5" s="12">
        <v>0</v>
      </c>
      <c r="H5" s="12">
        <f>G5+F5</f>
        <v>15.6</v>
      </c>
      <c r="I5" s="9" t="s">
        <v>46</v>
      </c>
      <c r="J5" s="13">
        <v>47</v>
      </c>
      <c r="K5" s="9" t="s">
        <v>85</v>
      </c>
      <c r="L5" s="9" t="s">
        <v>2</v>
      </c>
      <c r="M5" s="9" t="s">
        <v>1</v>
      </c>
      <c r="N5" s="14">
        <v>6</v>
      </c>
      <c r="O5" s="14">
        <v>4</v>
      </c>
      <c r="P5" s="14">
        <v>3</v>
      </c>
      <c r="Q5" s="14">
        <v>0</v>
      </c>
      <c r="R5" s="14">
        <v>0</v>
      </c>
      <c r="S5" s="14">
        <v>2.4</v>
      </c>
      <c r="T5" s="14">
        <v>0.2</v>
      </c>
    </row>
    <row r="6" spans="1:26" x14ac:dyDescent="0.25">
      <c r="A6" s="8" t="s">
        <v>23</v>
      </c>
      <c r="B6" s="8" t="s">
        <v>29</v>
      </c>
      <c r="C6" s="9" t="s">
        <v>101</v>
      </c>
      <c r="D6" s="10">
        <v>553616</v>
      </c>
      <c r="E6" s="11">
        <v>45230.675195173608</v>
      </c>
      <c r="F6" s="12">
        <f>SUM(N6:T6)</f>
        <v>5.1000000000000005</v>
      </c>
      <c r="G6" s="12">
        <v>0</v>
      </c>
      <c r="H6" s="12">
        <f>G6+F6</f>
        <v>5.1000000000000005</v>
      </c>
      <c r="I6" s="9" t="s">
        <v>77</v>
      </c>
      <c r="J6" s="13">
        <v>46</v>
      </c>
      <c r="K6" s="9" t="s">
        <v>85</v>
      </c>
      <c r="L6" s="9" t="s">
        <v>2</v>
      </c>
      <c r="M6" s="9" t="s">
        <v>2</v>
      </c>
      <c r="N6" s="14">
        <v>0</v>
      </c>
      <c r="O6" s="14">
        <v>0</v>
      </c>
      <c r="P6" s="14">
        <v>3</v>
      </c>
      <c r="Q6" s="14">
        <v>0</v>
      </c>
      <c r="R6" s="14">
        <v>0</v>
      </c>
      <c r="S6" s="14">
        <v>1.4</v>
      </c>
      <c r="T6" s="14">
        <v>0.7</v>
      </c>
    </row>
    <row r="7" spans="1:26" x14ac:dyDescent="0.25">
      <c r="A7" s="8" t="s">
        <v>23</v>
      </c>
      <c r="B7" s="8" t="s">
        <v>29</v>
      </c>
      <c r="C7" s="9" t="s">
        <v>101</v>
      </c>
      <c r="D7" s="10">
        <v>552515</v>
      </c>
      <c r="E7" s="11">
        <v>45229.724269027778</v>
      </c>
      <c r="F7" s="12">
        <f>SUM(N7:T7)</f>
        <v>4</v>
      </c>
      <c r="G7" s="12">
        <v>0</v>
      </c>
      <c r="H7" s="12">
        <f>G7+F7</f>
        <v>4</v>
      </c>
      <c r="I7" s="9" t="s">
        <v>78</v>
      </c>
      <c r="J7" s="13">
        <v>24</v>
      </c>
      <c r="K7" s="9" t="s">
        <v>85</v>
      </c>
      <c r="L7" s="9" t="s">
        <v>2</v>
      </c>
      <c r="M7" s="9" t="s">
        <v>2</v>
      </c>
      <c r="N7" s="14">
        <v>0</v>
      </c>
      <c r="O7" s="14">
        <v>0</v>
      </c>
      <c r="P7" s="14">
        <v>3</v>
      </c>
      <c r="Q7" s="14">
        <v>0</v>
      </c>
      <c r="R7" s="14">
        <v>0</v>
      </c>
      <c r="S7" s="14">
        <v>1</v>
      </c>
      <c r="T7" s="14">
        <v>0</v>
      </c>
    </row>
  </sheetData>
  <autoFilter ref="A1:AH7"/>
  <sortState ref="A2:U7">
    <sortCondition descending="1" ref="H2:H7"/>
    <sortCondition descending="1" ref="N2:N7"/>
    <sortCondition descending="1" ref="S2:S7"/>
    <sortCondition descending="1" ref="R2:R7"/>
    <sortCondition descending="1" ref="Q2:Q7"/>
    <sortCondition descending="1" ref="P2:P7"/>
    <sortCondition descending="1" ref="J2:J7"/>
    <sortCondition ref="E2:E7"/>
  </sortState>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
  <sheetViews>
    <sheetView workbookViewId="0">
      <selection activeCell="G3" sqref="G3"/>
    </sheetView>
  </sheetViews>
  <sheetFormatPr defaultColWidth="8.85546875" defaultRowHeight="15" x14ac:dyDescent="0.25"/>
  <cols>
    <col min="1" max="1" width="11.5703125" bestFit="1" customWidth="1"/>
    <col min="2" max="2" width="15.85546875" bestFit="1" customWidth="1"/>
    <col min="3" max="3" width="18" bestFit="1" customWidth="1"/>
    <col min="4" max="4" width="15.28515625" bestFit="1" customWidth="1"/>
    <col min="5" max="5" width="21" bestFit="1" customWidth="1"/>
    <col min="6" max="6" width="17.7109375" bestFit="1" customWidth="1"/>
    <col min="7" max="7" width="20.42578125" bestFit="1" customWidth="1"/>
    <col min="8" max="8" width="18.42578125" bestFit="1" customWidth="1"/>
    <col min="9" max="9" width="43.140625" bestFit="1" customWidth="1"/>
    <col min="10" max="10" width="11" style="5" bestFit="1" customWidth="1"/>
    <col min="11" max="11" width="54.28515625" bestFit="1" customWidth="1"/>
    <col min="12" max="12" width="18.7109375" bestFit="1" customWidth="1"/>
    <col min="13" max="13" width="14.5703125" bestFit="1" customWidth="1"/>
    <col min="14" max="14" width="17.7109375" bestFit="1" customWidth="1"/>
    <col min="15" max="15" width="28.140625" bestFit="1" customWidth="1"/>
    <col min="16" max="16" width="25.7109375" bestFit="1" customWidth="1"/>
    <col min="17" max="17" width="28" bestFit="1" customWidth="1"/>
    <col min="18" max="18" width="31" bestFit="1" customWidth="1"/>
    <col min="19" max="19" width="30.7109375" bestFit="1" customWidth="1"/>
    <col min="20" max="20" width="32.28515625" bestFit="1" customWidth="1"/>
    <col min="21" max="24" width="11.140625" bestFit="1" customWidth="1"/>
    <col min="25" max="26" width="11.140625" customWidth="1"/>
    <col min="27" max="27" width="58.140625" bestFit="1" customWidth="1"/>
    <col min="29" max="29" width="10.7109375" bestFit="1" customWidth="1"/>
    <col min="31" max="31" width="10.7109375" bestFit="1" customWidth="1"/>
    <col min="33" max="33" width="10.7109375" bestFit="1" customWidth="1"/>
  </cols>
  <sheetData>
    <row r="1" spans="1:26" s="5" customFormat="1" ht="60" x14ac:dyDescent="0.25">
      <c r="A1" s="4" t="s">
        <v>3</v>
      </c>
      <c r="B1" s="4" t="s">
        <v>0</v>
      </c>
      <c r="C1" s="4" t="s">
        <v>4</v>
      </c>
      <c r="D1" s="4" t="s">
        <v>5</v>
      </c>
      <c r="E1" s="4" t="s">
        <v>6</v>
      </c>
      <c r="F1" s="6" t="s">
        <v>102</v>
      </c>
      <c r="G1" s="6" t="s">
        <v>97</v>
      </c>
      <c r="H1" s="6" t="s">
        <v>17</v>
      </c>
      <c r="I1" s="4" t="s">
        <v>7</v>
      </c>
      <c r="J1" s="4" t="s">
        <v>27</v>
      </c>
      <c r="K1" s="4" t="s">
        <v>8</v>
      </c>
      <c r="L1" s="4" t="s">
        <v>10</v>
      </c>
      <c r="M1" s="4" t="s">
        <v>9</v>
      </c>
      <c r="N1" s="4" t="s">
        <v>15</v>
      </c>
      <c r="O1" s="4" t="s">
        <v>26</v>
      </c>
      <c r="P1" s="4" t="s">
        <v>91</v>
      </c>
      <c r="Q1" s="4" t="s">
        <v>20</v>
      </c>
      <c r="R1" s="4" t="s">
        <v>18</v>
      </c>
      <c r="S1" s="4" t="s">
        <v>21</v>
      </c>
      <c r="T1" s="4" t="s">
        <v>16</v>
      </c>
      <c r="U1" s="7"/>
      <c r="V1" s="7"/>
      <c r="W1" s="7"/>
      <c r="X1" s="7"/>
      <c r="Y1" s="7"/>
      <c r="Z1" s="7"/>
    </row>
    <row r="2" spans="1:26" x14ac:dyDescent="0.25">
      <c r="A2" s="8" t="s">
        <v>23</v>
      </c>
      <c r="B2" s="8" t="s">
        <v>29</v>
      </c>
      <c r="C2" s="9" t="s">
        <v>101</v>
      </c>
      <c r="D2" s="10">
        <v>554088</v>
      </c>
      <c r="E2" s="11">
        <v>45230.964071284718</v>
      </c>
      <c r="F2" s="12">
        <f t="shared" ref="F2" si="0">SUM(N2:T2)</f>
        <v>8.5</v>
      </c>
      <c r="G2" s="23">
        <v>0</v>
      </c>
      <c r="H2" s="12">
        <f t="shared" ref="H2" si="1">G2+F2</f>
        <v>8.5</v>
      </c>
      <c r="I2" s="9" t="s">
        <v>68</v>
      </c>
      <c r="J2" s="13">
        <v>46</v>
      </c>
      <c r="K2" s="9" t="s">
        <v>90</v>
      </c>
      <c r="L2" s="9" t="s">
        <v>2</v>
      </c>
      <c r="M2" s="9" t="s">
        <v>2</v>
      </c>
      <c r="N2" s="14">
        <v>0</v>
      </c>
      <c r="O2" s="14">
        <v>0</v>
      </c>
      <c r="P2" s="14">
        <v>3</v>
      </c>
      <c r="Q2" s="14">
        <v>0</v>
      </c>
      <c r="R2" s="14">
        <v>0</v>
      </c>
      <c r="S2" s="14">
        <v>4.8</v>
      </c>
      <c r="T2" s="14">
        <v>0.7</v>
      </c>
    </row>
  </sheetData>
  <autoFilter ref="A1:AH2"/>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11</vt:i4>
      </vt:variant>
    </vt:vector>
  </HeadingPairs>
  <TitlesOfParts>
    <vt:vector size="11" baseType="lpstr">
      <vt:lpstr>RESUMO</vt:lpstr>
      <vt:lpstr>ENFERMEIRO REGIÃO III</vt:lpstr>
      <vt:lpstr>ASSISTENTE SOCIAL REGIÃO III</vt:lpstr>
      <vt:lpstr>NUTRICIONISTA REGIÃO III</vt:lpstr>
      <vt:lpstr>CIRURGIÃO DENTISTA REGIÃO III</vt:lpstr>
      <vt:lpstr>PSICOLOGO REGIÃO III</vt:lpstr>
      <vt:lpstr>AGENTE DE COMB. END. REGIÃO III</vt:lpstr>
      <vt:lpstr>MICROSCOPISTA REGIÃO III</vt:lpstr>
      <vt:lpstr>TÉC. DE SAÚDE BUCAL REGIÃO III</vt:lpstr>
      <vt:lpstr>TÉC. ELETROTÉCNICO REGIÃO III</vt:lpstr>
      <vt:lpstr>TÉCNICO SANEAMENTO REGIÃO III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Edutec</dc:creator>
  <cp:lastModifiedBy>Douglas Garcia</cp:lastModifiedBy>
  <cp:lastPrinted>2021-06-16T16:41:25Z</cp:lastPrinted>
  <dcterms:created xsi:type="dcterms:W3CDTF">2021-06-14T12:29:02Z</dcterms:created>
  <dcterms:modified xsi:type="dcterms:W3CDTF">2023-11-28T21:37:19Z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19.2.7.0</vt:lpwstr>
  </property>
</Properties>
</file>