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Fdital 04-2023\"/>
    </mc:Choice>
  </mc:AlternateContent>
  <bookViews>
    <workbookView xWindow="0" yWindow="0" windowWidth="20490" windowHeight="7620" tabRatio="734"/>
  </bookViews>
  <sheets>
    <sheet name="RESUMO" sheetId="8" r:id="rId1"/>
    <sheet name="ASSISTENTE SOCIAL" sheetId="1" r:id="rId2"/>
    <sheet name="NUTRICIONISTA" sheetId="5" r:id="rId3"/>
    <sheet name="TÉCNICO EM SANEAMENTO" sheetId="7" r:id="rId4"/>
    <sheet name="TÉCNICO EM ENFERMAGEM" sheetId="6" r:id="rId5"/>
  </sheets>
  <definedNames>
    <definedName name="_xlnm._FilterDatabase" localSheetId="1" hidden="1">'ASSISTENTE SOCIAL'!$A$1:$T$32</definedName>
    <definedName name="_xlnm._FilterDatabase" localSheetId="2" hidden="1">NUTRICIONISTA!$A$1:$T$18</definedName>
    <definedName name="_xlnm._FilterDatabase" localSheetId="4" hidden="1">'TÉCNICO EM ENFERMAGEM'!$A$1:$T$59</definedName>
    <definedName name="_xlnm._FilterDatabase" localSheetId="3" hidden="1">'TÉCNICO EM SANEAMENTO'!$A$1:$T$4</definedName>
  </definedNames>
  <calcPr calcId="162913"/>
</workbook>
</file>

<file path=xl/calcChain.xml><?xml version="1.0" encoding="utf-8"?>
<calcChain xmlns="http://schemas.openxmlformats.org/spreadsheetml/2006/main">
  <c r="D8" i="8" l="1"/>
  <c r="E8" i="8"/>
  <c r="F8" i="8"/>
  <c r="D7" i="8"/>
  <c r="C8" i="8" l="1"/>
  <c r="B6" i="8"/>
  <c r="B7" i="8"/>
  <c r="B8" i="8"/>
  <c r="B9" i="8"/>
  <c r="H6" i="8"/>
  <c r="H7" i="8"/>
  <c r="H8" i="8"/>
  <c r="H9" i="8"/>
  <c r="G6" i="8"/>
  <c r="G7" i="8"/>
  <c r="G8" i="8"/>
  <c r="G9" i="8"/>
  <c r="F6" i="8"/>
  <c r="F7" i="8"/>
  <c r="F9" i="8"/>
  <c r="E6" i="8"/>
  <c r="E7" i="8"/>
  <c r="E9" i="8"/>
  <c r="D6" i="8"/>
  <c r="D9" i="8"/>
  <c r="C6" i="8"/>
  <c r="C7" i="8"/>
  <c r="C9" i="8"/>
  <c r="B10" i="8" l="1"/>
  <c r="G10" i="8"/>
  <c r="C10" i="8"/>
  <c r="E10" i="8"/>
  <c r="H10" i="8"/>
  <c r="D10" i="8"/>
  <c r="F10" i="8"/>
  <c r="H4" i="7"/>
  <c r="F4" i="7" s="1"/>
  <c r="H3" i="7"/>
  <c r="F3" i="7" s="1"/>
  <c r="H2" i="7"/>
  <c r="F2" i="7" s="1"/>
  <c r="H59" i="6"/>
  <c r="F59" i="6" s="1"/>
  <c r="H58" i="6"/>
  <c r="F58" i="6" s="1"/>
  <c r="H57" i="6"/>
  <c r="F57" i="6" s="1"/>
  <c r="H34" i="6"/>
  <c r="F34" i="6" s="1"/>
  <c r="H33" i="6"/>
  <c r="F33" i="6" s="1"/>
  <c r="H32" i="6"/>
  <c r="F32" i="6" s="1"/>
  <c r="H31" i="6"/>
  <c r="F31" i="6" s="1"/>
  <c r="H30" i="6"/>
  <c r="F30" i="6" s="1"/>
  <c r="H29" i="6"/>
  <c r="F29" i="6" s="1"/>
  <c r="H25" i="6"/>
  <c r="F25" i="6" s="1"/>
  <c r="H24" i="6"/>
  <c r="F24" i="6" s="1"/>
  <c r="H23" i="6"/>
  <c r="F23" i="6" s="1"/>
  <c r="H22" i="6"/>
  <c r="F22" i="6" s="1"/>
  <c r="H21" i="6"/>
  <c r="F21" i="6" s="1"/>
  <c r="H20" i="6"/>
  <c r="F20" i="6" s="1"/>
  <c r="H19" i="6"/>
  <c r="F19" i="6" s="1"/>
  <c r="H11" i="6"/>
  <c r="F11" i="6" s="1"/>
  <c r="H56" i="6"/>
  <c r="F56" i="6" s="1"/>
  <c r="H55" i="6"/>
  <c r="F55" i="6" s="1"/>
  <c r="H54" i="6"/>
  <c r="F54" i="6" s="1"/>
  <c r="H53" i="6"/>
  <c r="F53" i="6" s="1"/>
  <c r="H52" i="6"/>
  <c r="F52" i="6" s="1"/>
  <c r="H9" i="6"/>
  <c r="F9" i="6" s="1"/>
  <c r="H51" i="6"/>
  <c r="F51" i="6" s="1"/>
  <c r="H28" i="6"/>
  <c r="F28" i="6" s="1"/>
  <c r="H10" i="6"/>
  <c r="F10" i="6" s="1"/>
  <c r="H50" i="6"/>
  <c r="F50" i="6" s="1"/>
  <c r="H27" i="6"/>
  <c r="F27" i="6" s="1"/>
  <c r="H49" i="6"/>
  <c r="F49" i="6" s="1"/>
  <c r="H48" i="6"/>
  <c r="F48" i="6" s="1"/>
  <c r="H47" i="6"/>
  <c r="F47" i="6" s="1"/>
  <c r="H46" i="6"/>
  <c r="F46" i="6" s="1"/>
  <c r="H45" i="6"/>
  <c r="F45" i="6" s="1"/>
  <c r="H44" i="6"/>
  <c r="F44" i="6" s="1"/>
  <c r="H6" i="6"/>
  <c r="F6" i="6" s="1"/>
  <c r="H26" i="6"/>
  <c r="F26" i="6" s="1"/>
  <c r="H5" i="6"/>
  <c r="F5" i="6" s="1"/>
  <c r="H43" i="6"/>
  <c r="F43" i="6" s="1"/>
  <c r="H42" i="6"/>
  <c r="F42" i="6" s="1"/>
  <c r="H7" i="6"/>
  <c r="F7" i="6" s="1"/>
  <c r="H41" i="6"/>
  <c r="F41" i="6" s="1"/>
  <c r="H40" i="6"/>
  <c r="F40" i="6" s="1"/>
  <c r="H8" i="6"/>
  <c r="F8" i="6" s="1"/>
  <c r="H39" i="6"/>
  <c r="F39" i="6" s="1"/>
  <c r="H38" i="6"/>
  <c r="F38" i="6" s="1"/>
  <c r="H2" i="6"/>
  <c r="F2" i="6" s="1"/>
  <c r="H18" i="6"/>
  <c r="F18" i="6" s="1"/>
  <c r="H17" i="6"/>
  <c r="F17" i="6" s="1"/>
  <c r="H3" i="6"/>
  <c r="F3" i="6" s="1"/>
  <c r="H16" i="6"/>
  <c r="F16" i="6" s="1"/>
  <c r="H4" i="6"/>
  <c r="F4" i="6" s="1"/>
  <c r="H37" i="6"/>
  <c r="F37" i="6" s="1"/>
  <c r="H15" i="6"/>
  <c r="F15" i="6" s="1"/>
  <c r="H14" i="6"/>
  <c r="F14" i="6" s="1"/>
  <c r="H13" i="6"/>
  <c r="F13" i="6" s="1"/>
  <c r="H36" i="6"/>
  <c r="F36" i="6" s="1"/>
  <c r="H35" i="6"/>
  <c r="F35" i="6" s="1"/>
  <c r="H12" i="6"/>
  <c r="F12" i="6" s="1"/>
  <c r="H12" i="5"/>
  <c r="F12" i="5" s="1"/>
  <c r="H18" i="5"/>
  <c r="F18" i="5" s="1"/>
  <c r="H6" i="5"/>
  <c r="F6" i="5" s="1"/>
  <c r="H17" i="5"/>
  <c r="F17" i="5" s="1"/>
  <c r="H5" i="5"/>
  <c r="F5" i="5" s="1"/>
  <c r="H11" i="5"/>
  <c r="F11" i="5" s="1"/>
  <c r="H16" i="5"/>
  <c r="F16" i="5" s="1"/>
  <c r="H4" i="5"/>
  <c r="F4" i="5" s="1"/>
  <c r="H10" i="5"/>
  <c r="F10" i="5" s="1"/>
  <c r="H15" i="5"/>
  <c r="F15" i="5" s="1"/>
  <c r="H9" i="5"/>
  <c r="F9" i="5" s="1"/>
  <c r="H8" i="5"/>
  <c r="F8" i="5" s="1"/>
  <c r="H14" i="5"/>
  <c r="F14" i="5" s="1"/>
  <c r="H3" i="5"/>
  <c r="F3" i="5" s="1"/>
  <c r="H13" i="5"/>
  <c r="F13" i="5" s="1"/>
  <c r="H7" i="5"/>
  <c r="F7" i="5" s="1"/>
  <c r="H2" i="5"/>
  <c r="F2" i="5" s="1"/>
  <c r="H9" i="1"/>
  <c r="F9" i="1" s="1"/>
  <c r="H24" i="1"/>
  <c r="F24" i="1" s="1"/>
  <c r="H26" i="1"/>
  <c r="F26" i="1" s="1"/>
  <c r="H25" i="1"/>
  <c r="F25" i="1" s="1"/>
  <c r="H27" i="1"/>
  <c r="F27" i="1" s="1"/>
  <c r="H21" i="1"/>
  <c r="F21" i="1" s="1"/>
  <c r="H17" i="1"/>
  <c r="F17" i="1" s="1"/>
  <c r="H22" i="1"/>
  <c r="F22" i="1" s="1"/>
  <c r="H11" i="1"/>
  <c r="F11" i="1" s="1"/>
  <c r="H28" i="1"/>
  <c r="F28" i="1" s="1"/>
  <c r="H23" i="1"/>
  <c r="F23" i="1" s="1"/>
  <c r="H14" i="1"/>
  <c r="F14" i="1" s="1"/>
  <c r="H20" i="1"/>
  <c r="F20" i="1" s="1"/>
  <c r="H30" i="1"/>
  <c r="F30" i="1" s="1"/>
  <c r="H16" i="1"/>
  <c r="F16" i="1" s="1"/>
  <c r="H2" i="1"/>
  <c r="F2" i="1" s="1"/>
  <c r="H31" i="1"/>
  <c r="F31" i="1" s="1"/>
  <c r="H15" i="1"/>
  <c r="F15" i="1" s="1"/>
  <c r="H13" i="1"/>
  <c r="F13" i="1" s="1"/>
  <c r="H5" i="1"/>
  <c r="F5" i="1" s="1"/>
  <c r="H10" i="1"/>
  <c r="F10" i="1" s="1"/>
  <c r="H32" i="1"/>
  <c r="F32" i="1" s="1"/>
  <c r="H29" i="1"/>
  <c r="F29" i="1" s="1"/>
  <c r="H4" i="1"/>
  <c r="F4" i="1" s="1"/>
  <c r="H3" i="1"/>
  <c r="F3" i="1" s="1"/>
  <c r="H6" i="1"/>
  <c r="F6" i="1" s="1"/>
  <c r="H19" i="1"/>
  <c r="F19" i="1" s="1"/>
  <c r="H7" i="1"/>
  <c r="F7" i="1" s="1"/>
  <c r="H8" i="1"/>
  <c r="F8" i="1" s="1"/>
  <c r="H18" i="1"/>
  <c r="F18" i="1" s="1"/>
  <c r="H12" i="1"/>
  <c r="F12" i="1" s="1"/>
</calcChain>
</file>

<file path=xl/sharedStrings.xml><?xml version="1.0" encoding="utf-8"?>
<sst xmlns="http://schemas.openxmlformats.org/spreadsheetml/2006/main" count="969" uniqueCount="181">
  <si>
    <t>FILIAL</t>
  </si>
  <si>
    <t>IDADE</t>
  </si>
  <si>
    <t>ELIENE SOARES SILVA</t>
  </si>
  <si>
    <t>35</t>
  </si>
  <si>
    <t>NÃO</t>
  </si>
  <si>
    <t>24</t>
  </si>
  <si>
    <t>NUTRICIONISTA</t>
  </si>
  <si>
    <t>0</t>
  </si>
  <si>
    <t>AMANDA FABRÍCIA LEÃO MOTA</t>
  </si>
  <si>
    <t>TÉCNICO DE SANEAMENTO</t>
  </si>
  <si>
    <t>27</t>
  </si>
  <si>
    <t>52</t>
  </si>
  <si>
    <t>MARLENE DIAS NUNES</t>
  </si>
  <si>
    <t>TÉCNICO DE ENFERMAGEM</t>
  </si>
  <si>
    <t>23</t>
  </si>
  <si>
    <t>SOLANE MARIA GOMES OLIVEIRA</t>
  </si>
  <si>
    <t>ASSISTENTE SOCIAL</t>
  </si>
  <si>
    <t>55</t>
  </si>
  <si>
    <t>MARIANE KIRIXI MUNDURUKU</t>
  </si>
  <si>
    <t>32</t>
  </si>
  <si>
    <t>SIM</t>
  </si>
  <si>
    <t>MILLENA DA SILVA SOUSA</t>
  </si>
  <si>
    <t>30</t>
  </si>
  <si>
    <t>BRENDA LUDMILLA BRAGA VIEIRA</t>
  </si>
  <si>
    <t xml:space="preserve">FRANCISCA FELIPE DOS SANTOS </t>
  </si>
  <si>
    <t>29</t>
  </si>
  <si>
    <t xml:space="preserve">JAIANE BARROS DA SILVA GARCIA </t>
  </si>
  <si>
    <t>MARCIO WARO MUNDURUKU</t>
  </si>
  <si>
    <t>MARCINETH DE SOUSA MONTEIRO</t>
  </si>
  <si>
    <t>EDMAR POXO MUNDURUKU</t>
  </si>
  <si>
    <t>37</t>
  </si>
  <si>
    <t>JOCIANE BARROSO DE OLIVEIRA</t>
  </si>
  <si>
    <t>41</t>
  </si>
  <si>
    <t>PATRICIA SILVEIRA DA SILVA</t>
  </si>
  <si>
    <t>VANESSA JESUS DOS SANTOS</t>
  </si>
  <si>
    <t xml:space="preserve">MARIA SIMONE ARAUJO MELGAÇO </t>
  </si>
  <si>
    <t>48</t>
  </si>
  <si>
    <t>ADRIANE FERREIRA DA SILVA</t>
  </si>
  <si>
    <t>VANIA MARIA GUIMARAES REBELO</t>
  </si>
  <si>
    <t>56</t>
  </si>
  <si>
    <t>25</t>
  </si>
  <si>
    <t>21</t>
  </si>
  <si>
    <t>JESSICA AMORIM RODRIGUES BRABO</t>
  </si>
  <si>
    <t xml:space="preserve">JOANE DANUZA DA SILVA LIMA </t>
  </si>
  <si>
    <t>38</t>
  </si>
  <si>
    <t>JOSÉ AUGUSTO COSTA SILVA</t>
  </si>
  <si>
    <t>34</t>
  </si>
  <si>
    <t xml:space="preserve">GLEISSON SANTOS DE SOUSA </t>
  </si>
  <si>
    <t>31</t>
  </si>
  <si>
    <t xml:space="preserve">BEPDJOREI KAYAPÓ </t>
  </si>
  <si>
    <t>DIOCELIA ALEXANDRE BARROS</t>
  </si>
  <si>
    <t>LILIAN MORAES DOS SANTOS</t>
  </si>
  <si>
    <t>MARIA CICERA RIBEIRO DE ALMEIDA NOLETO</t>
  </si>
  <si>
    <t>49</t>
  </si>
  <si>
    <t>22</t>
  </si>
  <si>
    <t>FLAVIO KIRIXI MUNDURUKU</t>
  </si>
  <si>
    <t>RENAGIO POXO MUNDURUKU</t>
  </si>
  <si>
    <t>36</t>
  </si>
  <si>
    <t>ROSANNE DO CARMO GOMES FARIAS</t>
  </si>
  <si>
    <t xml:space="preserve">CAMILA NOGUEIRA MACHADO </t>
  </si>
  <si>
    <t>33</t>
  </si>
  <si>
    <t>SILDIANO KURAP MUNDURUKU</t>
  </si>
  <si>
    <t>28</t>
  </si>
  <si>
    <t>PAULA GABRIELLA DE OLIVEIRA GAMA</t>
  </si>
  <si>
    <t>GESSIRENE TOME AKAY MUNDURUKU</t>
  </si>
  <si>
    <t xml:space="preserve">MARCÍLIO PINTO COSTA </t>
  </si>
  <si>
    <t>MÁRCIA GLAUCIANE DE ARAÚJO PEREIRA DOS SANTOS</t>
  </si>
  <si>
    <t>46</t>
  </si>
  <si>
    <t>EUDES DOS SANTOS BARBOSA</t>
  </si>
  <si>
    <t xml:space="preserve">LUCELENE VIANA DOS SANTOS </t>
  </si>
  <si>
    <t xml:space="preserve">SUELLEM SAW MUNDURUKU </t>
  </si>
  <si>
    <t>MAYARA YORIMUNDURUKU</t>
  </si>
  <si>
    <t>MARIA CAROLINA PINHEIRO LIMA</t>
  </si>
  <si>
    <t>GILDEIR ARAUJO CIRINO</t>
  </si>
  <si>
    <t>ANA CLARA VIEIRA MIRANDA ALMEIDA</t>
  </si>
  <si>
    <t>MIRNA JAMAYRA COSTA DOS SANTOS</t>
  </si>
  <si>
    <t>MICHELLINE DONATO CUNHA</t>
  </si>
  <si>
    <t>CLEIZIANE KIRIXI MUNDURUKU</t>
  </si>
  <si>
    <t>MARIA APARECIDA FERREIRA DE ARAUJO</t>
  </si>
  <si>
    <t>40</t>
  </si>
  <si>
    <t>EDICLEIA LOPES MELO</t>
  </si>
  <si>
    <t>39</t>
  </si>
  <si>
    <t>FERNANDA KETHELEN COSTA DA SILVA</t>
  </si>
  <si>
    <t>FLAVIANA MERCEDES DOS SANTOS SANTIAGO</t>
  </si>
  <si>
    <t>42</t>
  </si>
  <si>
    <t>RAYSSA NATHYELLY SANTALLA BARBOSA</t>
  </si>
  <si>
    <t>ADRIANA MARIA DOS SANTOS</t>
  </si>
  <si>
    <t>ANDER KAROL MUNDURUKU</t>
  </si>
  <si>
    <t>GLEYSE JHENIFY SAW MUNDURUKU</t>
  </si>
  <si>
    <t>19</t>
  </si>
  <si>
    <t>GIVANI NASCIMENTO VIANA</t>
  </si>
  <si>
    <t>GLEIDIANE DA FONSECA MAIA</t>
  </si>
  <si>
    <t>MARLENE YORI MUNDURUKU23</t>
  </si>
  <si>
    <t xml:space="preserve">MARY JANE LEAL DA COSTA </t>
  </si>
  <si>
    <t>53</t>
  </si>
  <si>
    <t>RAIMUNDA MARIA OLIVEIRA DA SILVA BAIMA</t>
  </si>
  <si>
    <t xml:space="preserve">WILMA CUNHA NUNES </t>
  </si>
  <si>
    <t>YASMIM PÂMELA FEITOSA ALENCAR</t>
  </si>
  <si>
    <t>ALESSANDRA AMÉLIA LOPES MATOS</t>
  </si>
  <si>
    <t>43</t>
  </si>
  <si>
    <t xml:space="preserve">JORGE DA SILVA ALMEIDA </t>
  </si>
  <si>
    <t>IVANCLEIDE GOMES DE ALMEIDA</t>
  </si>
  <si>
    <t>MARILEUDA DE SOUZA CUNHA</t>
  </si>
  <si>
    <t>45</t>
  </si>
  <si>
    <t>ADRIANE LACERDA BATISTA COSTA</t>
  </si>
  <si>
    <t>RONILDO KABA MUNDURUKU</t>
  </si>
  <si>
    <t xml:space="preserve">DEUCIVANDO KARO MUNDURUKU </t>
  </si>
  <si>
    <t>26</t>
  </si>
  <si>
    <t xml:space="preserve">LAIS OLIVEIRA ASSUNÇÃO </t>
  </si>
  <si>
    <t xml:space="preserve">MARCIELE ARAUJO SILVA </t>
  </si>
  <si>
    <t>EDIVANER LOPES DA SILVA</t>
  </si>
  <si>
    <t>LEILA FEITOSA ROCHA</t>
  </si>
  <si>
    <t>MOGUETE KAYAPO</t>
  </si>
  <si>
    <t>THAIS MAIA TEIXEIRA LIMA</t>
  </si>
  <si>
    <t>JAQUELINE VASCONCELOS MADEIRA</t>
  </si>
  <si>
    <t>INGRID ANTONIA SILVA DA CUNHA</t>
  </si>
  <si>
    <t>NAYANE CRISTINA SAW MUNDURKU</t>
  </si>
  <si>
    <t>FRANCIELEN DOS SANTOS RODRIGUES</t>
  </si>
  <si>
    <t>LUCIENE KARU MUNDURUKU</t>
  </si>
  <si>
    <t xml:space="preserve">TATIANE WAUGHAN SARDINHA </t>
  </si>
  <si>
    <t xml:space="preserve">SUELEN COLARES BARBOSA </t>
  </si>
  <si>
    <t>SINTHIA PATRICE ALVARENGA ESQUERDO</t>
  </si>
  <si>
    <t xml:space="preserve">LIANA HELENA DO NASCIMENTO CORONEL </t>
  </si>
  <si>
    <t>ANA CLAUDIA KABA RODRIGUES</t>
  </si>
  <si>
    <t>ROSINOR DA SILVA JÚNIOR</t>
  </si>
  <si>
    <t xml:space="preserve">PATRICIANE MACAMBIRA DE BARROS </t>
  </si>
  <si>
    <t>KEZIA LEVATI SILVA</t>
  </si>
  <si>
    <t>WERLISN DA SILVA DINIZ</t>
  </si>
  <si>
    <t>ADRIANA SILVA DOS SANTOS</t>
  </si>
  <si>
    <t>ADRIANA LIMA DE OLIVEIRA</t>
  </si>
  <si>
    <t>EDVANA NERES CARDOSO BAIA</t>
  </si>
  <si>
    <t xml:space="preserve">RAYCELI BALIEIRO DA SILVA </t>
  </si>
  <si>
    <t xml:space="preserve">VITORIA DOS SANTOS CASTRO </t>
  </si>
  <si>
    <t xml:space="preserve">LINDA DIANA SANTOS DOS REIS </t>
  </si>
  <si>
    <t>SERGIO JUNIOR POXO MUNDURUKU</t>
  </si>
  <si>
    <t>NATALIA ADRIANA MAIA CAMPOS</t>
  </si>
  <si>
    <t>EVERTON SAMPAIO DA SILVA</t>
  </si>
  <si>
    <t>RAILA PEREIRA</t>
  </si>
  <si>
    <t>JESSICA MATOS DA COSTA</t>
  </si>
  <si>
    <t>SHIRLEY SANTOS GONÇALVEL RAMOS</t>
  </si>
  <si>
    <t>RAIMUNDA SILVA FERREIRA</t>
  </si>
  <si>
    <t>SARA RAVENA MOTA WERLANG</t>
  </si>
  <si>
    <t>JHARLISON FEITOZA DA SILVA</t>
  </si>
  <si>
    <t>GLEIDE LANE FERNANDES GOMES</t>
  </si>
  <si>
    <t>BEATRIZ NASCIMENTO DIAS</t>
  </si>
  <si>
    <t>CLASSIFICAÇÃO</t>
  </si>
  <si>
    <t>INSCRIÇÃO</t>
  </si>
  <si>
    <t>DATA E HORA DA INSCRIÇÃO</t>
  </si>
  <si>
    <t>PONTUAÇÃO TOTAL</t>
  </si>
  <si>
    <t>NOME</t>
  </si>
  <si>
    <t>FUNÇÃO PRETENDIDA</t>
  </si>
  <si>
    <t>INDÍGENA</t>
  </si>
  <si>
    <t>PORTADOR DE DEFICIÊNCIA</t>
  </si>
  <si>
    <t>PONTUAÇÃO POR SER INDÍGENA</t>
  </si>
  <si>
    <t>PONTUAÇÃO POR RESIDIR EM ALDEIA PERTENCENTE AO DSEI</t>
  </si>
  <si>
    <t>PONTUAÇÃO PARA OS CARGOS DE NÍVEL MÉDIO/TÉCNICO</t>
  </si>
  <si>
    <t>PONTUAÇÃO PARA OS CARGOS DE NÍVEL SUPERIOR</t>
  </si>
  <si>
    <t>PONTUAÇÃO POR CURSOS DE APERFEIÇOAMENTO NA FUNÇÃO INSCRITA</t>
  </si>
  <si>
    <t>PONTUAÇÃO POR PÓS – GRADUAÇÃO CONCLUÍDA RELACIONADA À FUNÇÃO INSCRITA</t>
  </si>
  <si>
    <t>PONTUAÇÃO POR EXPERIÊNCIA PROFISSIONAL NA ÁREA DE FORMAÇÃO</t>
  </si>
  <si>
    <t>DSEI RIO TAPAJÓS</t>
  </si>
  <si>
    <t>DESCLASSIFICADO</t>
  </si>
  <si>
    <t>CANCELADO</t>
  </si>
  <si>
    <t>ORGANIZAÇÃO SOCIAL DE SAÚDE HOSPITAL E MATERNIDADE THEREZINHA DE JESUS</t>
  </si>
  <si>
    <t>COMISSÃO EXAMINADORA - DSEI RIO TAPAJÓS</t>
  </si>
  <si>
    <t>VAGA PRETENDIDA</t>
  </si>
  <si>
    <t>CANDIDATOS</t>
  </si>
  <si>
    <t>APROVADO</t>
  </si>
  <si>
    <t>REPROVADO</t>
  </si>
  <si>
    <t>AUSENTE</t>
  </si>
  <si>
    <t>DESCLASSIFICADOS</t>
  </si>
  <si>
    <t>TOTAL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</si>
  <si>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04/2022 </t>
    </r>
  </si>
  <si>
    <t>CLASSIFICADOS</t>
  </si>
  <si>
    <t>TECNICO EM SANEAMENTO</t>
  </si>
  <si>
    <t>TECNICO EM ENFERMAGEM</t>
  </si>
  <si>
    <r>
      <t>1.6. Todo o processo seletivo terá caráter</t>
    </r>
    <r>
      <rPr>
        <b/>
        <sz val="11"/>
        <color theme="1"/>
        <rFont val="Calibri"/>
        <family val="2"/>
        <scheme val="minor"/>
      </rPr>
      <t xml:space="preserve"> eliminatório e classificatório</t>
    </r>
    <r>
      <rPr>
        <sz val="11"/>
        <color theme="1"/>
        <rFont val="Calibri"/>
        <family val="2"/>
        <scheme val="minor"/>
      </rPr>
      <t xml:space="preserve">, compreendendo análise curricular, prova de títulos e entrevista para avaliação do perfil profissional pela Comissão Examinadora. </t>
    </r>
  </si>
  <si>
    <t>PONTUAÇÃO CURRICULAR</t>
  </si>
  <si>
    <t>PONTUAÇÃO ENTREVISTA</t>
  </si>
  <si>
    <t>EDITAL</t>
  </si>
  <si>
    <t>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</si>
</sst>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</font>
    <font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1" xfId="0" applyNumberFormat="1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readingOrder="1"/>
    </xf>
    <xf numFmtId="164" fontId="2" fillId="0" borderId="1" xfId="0" applyNumberFormat="1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readingOrder="1"/>
    </xf>
    <xf numFmtId="0" fontId="0" fillId="0" borderId="0" xfId="0" applyFont="1" applyFill="1" applyAlignment="1">
      <alignment horizontal="left" vertical="center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readingOrder="1"/>
    </xf>
    <xf numFmtId="49" fontId="2" fillId="0" borderId="2" xfId="0" applyNumberFormat="1" applyFont="1" applyFill="1" applyBorder="1" applyAlignment="1">
      <alignment horizontal="center" vertical="center" readingOrder="1"/>
    </xf>
    <xf numFmtId="0" fontId="2" fillId="0" borderId="2" xfId="0" applyNumberFormat="1" applyFont="1" applyFill="1" applyBorder="1" applyAlignment="1">
      <alignment horizontal="center" vertical="center" readingOrder="1"/>
    </xf>
    <xf numFmtId="164" fontId="2" fillId="0" borderId="2" xfId="0" applyNumberFormat="1" applyFont="1" applyFill="1" applyBorder="1" applyAlignment="1">
      <alignment horizontal="center" vertical="center" readingOrder="1"/>
    </xf>
    <xf numFmtId="2" fontId="0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readingOrder="1"/>
    </xf>
    <xf numFmtId="49" fontId="2" fillId="0" borderId="2" xfId="0" applyNumberFormat="1" applyFont="1" applyFill="1" applyBorder="1" applyAlignment="1">
      <alignment horizontal="left" vertical="center" readingOrder="1"/>
    </xf>
    <xf numFmtId="49" fontId="3" fillId="0" borderId="2" xfId="0" applyNumberFormat="1" applyFont="1" applyFill="1" applyBorder="1" applyAlignment="1">
      <alignment horizontal="center" vertical="center" readingOrder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23613</xdr:colOff>
      <xdr:row>0</xdr:row>
      <xdr:rowOff>47624</xdr:rowOff>
    </xdr:from>
    <xdr:to>
      <xdr:col>7</xdr:col>
      <xdr:colOff>1343024</xdr:colOff>
      <xdr:row>3</xdr:row>
      <xdr:rowOff>80539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6713" y="47624"/>
          <a:ext cx="2633861" cy="63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F6" sqref="F6:F9"/>
    </sheetView>
  </sheetViews>
  <sheetFormatPr defaultRowHeight="15" x14ac:dyDescent="0.25"/>
  <cols>
    <col min="1" max="1" width="27.7109375" bestFit="1" customWidth="1"/>
    <col min="2" max="2" width="15.5703125" customWidth="1"/>
    <col min="3" max="3" width="15.85546875" style="9" hidden="1" customWidth="1"/>
    <col min="4" max="4" width="14.7109375" customWidth="1"/>
    <col min="5" max="5" width="15.42578125" customWidth="1"/>
    <col min="6" max="6" width="11.7109375" customWidth="1"/>
    <col min="7" max="7" width="19.7109375" bestFit="1" customWidth="1"/>
    <col min="8" max="8" width="20.140625" customWidth="1"/>
  </cols>
  <sheetData>
    <row r="1" spans="1:8" ht="15.75" x14ac:dyDescent="0.25">
      <c r="A1" s="30" t="s">
        <v>163</v>
      </c>
      <c r="B1" s="30"/>
      <c r="C1" s="30"/>
      <c r="D1" s="30"/>
      <c r="E1" s="30"/>
      <c r="F1" s="30"/>
      <c r="G1" s="33"/>
      <c r="H1" s="33"/>
    </row>
    <row r="2" spans="1:8" ht="15.75" x14ac:dyDescent="0.25">
      <c r="A2" s="30" t="s">
        <v>164</v>
      </c>
      <c r="B2" s="30"/>
      <c r="C2" s="30"/>
      <c r="D2" s="30"/>
      <c r="E2" s="30"/>
      <c r="F2" s="30"/>
      <c r="G2" s="33"/>
      <c r="H2" s="33"/>
    </row>
    <row r="3" spans="1:8" ht="15.75" x14ac:dyDescent="0.25">
      <c r="A3" s="32" t="s">
        <v>172</v>
      </c>
      <c r="B3" s="32"/>
      <c r="C3" s="32"/>
      <c r="D3" s="32"/>
      <c r="E3" s="32"/>
      <c r="F3" s="32"/>
      <c r="G3" s="33"/>
      <c r="H3" s="33"/>
    </row>
    <row r="4" spans="1:8" ht="15.75" x14ac:dyDescent="0.25">
      <c r="A4" s="11"/>
      <c r="B4" s="12"/>
      <c r="C4" s="12"/>
      <c r="D4" s="12"/>
      <c r="E4" s="12"/>
      <c r="F4" s="12"/>
      <c r="G4" s="33"/>
      <c r="H4" s="33"/>
    </row>
    <row r="5" spans="1:8" ht="15.75" x14ac:dyDescent="0.25">
      <c r="A5" s="10" t="s">
        <v>165</v>
      </c>
      <c r="B5" s="10" t="s">
        <v>166</v>
      </c>
      <c r="C5" s="10" t="s">
        <v>173</v>
      </c>
      <c r="D5" s="10" t="s">
        <v>167</v>
      </c>
      <c r="E5" s="10" t="s">
        <v>168</v>
      </c>
      <c r="F5" s="10" t="s">
        <v>169</v>
      </c>
      <c r="G5" s="10" t="s">
        <v>170</v>
      </c>
      <c r="H5" s="10" t="s">
        <v>162</v>
      </c>
    </row>
    <row r="6" spans="1:8" ht="15.75" x14ac:dyDescent="0.25">
      <c r="A6" s="11" t="s">
        <v>16</v>
      </c>
      <c r="B6" s="14">
        <f>COUNTA('ASSISTENTE SOCIAL'!C:C)-1</f>
        <v>31</v>
      </c>
      <c r="C6" s="14">
        <f>COUNTIF('ASSISTENTE SOCIAL'!$C:$C,"CLASSIFICADO")</f>
        <v>0</v>
      </c>
      <c r="D6" s="14">
        <f>COUNTIF('ASSISTENTE SOCIAL'!$C:$C,"APROVADO")</f>
        <v>5</v>
      </c>
      <c r="E6" s="14">
        <f>COUNTIF('ASSISTENTE SOCIAL'!$C:$C,"REPROVADO")</f>
        <v>0</v>
      </c>
      <c r="F6" s="14">
        <f>COUNTIF('ASSISTENTE SOCIAL'!$C:$C,"AUSENTE")</f>
        <v>16</v>
      </c>
      <c r="G6" s="14">
        <f>COUNTIF('ASSISTENTE SOCIAL'!$C:$C,"DESCLASSIFICADO")</f>
        <v>8</v>
      </c>
      <c r="H6" s="14">
        <f>COUNTIF('ASSISTENTE SOCIAL'!$C:$C,"CANCELADO")</f>
        <v>2</v>
      </c>
    </row>
    <row r="7" spans="1:8" ht="15.75" x14ac:dyDescent="0.25">
      <c r="A7" s="11" t="s">
        <v>6</v>
      </c>
      <c r="B7" s="14">
        <f>COUNTA(NUTRICIONISTA!C:C)-1</f>
        <v>17</v>
      </c>
      <c r="C7" s="14">
        <f>COUNTIF(NUTRICIONISTA!$C:$C,"CLASSIFICADO")</f>
        <v>0</v>
      </c>
      <c r="D7" s="14">
        <f>COUNTIF(NUTRICIONISTA!$C:$C,"APROVADO")</f>
        <v>5</v>
      </c>
      <c r="E7" s="14">
        <f>COUNTIF(NUTRICIONISTA!$C:$C,"REPROVADO")</f>
        <v>0</v>
      </c>
      <c r="F7" s="14">
        <f>COUNTIF(NUTRICIONISTA!$C:$C,"AUSENTE")</f>
        <v>6</v>
      </c>
      <c r="G7" s="14">
        <f>COUNTIF(NUTRICIONISTA!$C:$C,"DESCLASSIFICADO")</f>
        <v>6</v>
      </c>
      <c r="H7" s="14">
        <f>COUNTIF(NUTRICIONISTA!$C:$C,"CANCELADO")</f>
        <v>0</v>
      </c>
    </row>
    <row r="8" spans="1:8" ht="15.75" x14ac:dyDescent="0.25">
      <c r="A8" s="11" t="s">
        <v>175</v>
      </c>
      <c r="B8" s="14">
        <f>COUNTA('TÉCNICO EM ENFERMAGEM'!C:C)-1</f>
        <v>58</v>
      </c>
      <c r="C8" s="14">
        <f>COUNTIF('TÉCNICO EM ENFERMAGEM'!$C:$C,"CLASSIFICADO")</f>
        <v>0</v>
      </c>
      <c r="D8" s="29">
        <f>COUNTIF('TÉCNICO EM ENFERMAGEM'!C:C,"APROVADO")</f>
        <v>10</v>
      </c>
      <c r="E8" s="14">
        <f>COUNTIF('TÉCNICO EM ENFERMAGEM'!$C:$C,"REPROVADO")</f>
        <v>0</v>
      </c>
      <c r="F8" s="14">
        <f>COUNTIF('TÉCNICO EM ENFERMAGEM'!$C:$C,"AUSENTE")</f>
        <v>22</v>
      </c>
      <c r="G8" s="14">
        <f>COUNTIF('TÉCNICO EM ENFERMAGEM'!$C:$C,"DESCLASSIFICADO")</f>
        <v>23</v>
      </c>
      <c r="H8" s="14">
        <f>COUNTIF('TÉCNICO EM ENFERMAGEM'!$C:$C,"CANCELADO")</f>
        <v>3</v>
      </c>
    </row>
    <row r="9" spans="1:8" ht="15.75" x14ac:dyDescent="0.25">
      <c r="A9" s="11" t="s">
        <v>174</v>
      </c>
      <c r="B9" s="14">
        <f>COUNTA('TÉCNICO EM SANEAMENTO'!C:C)-1</f>
        <v>3</v>
      </c>
      <c r="C9" s="14">
        <f>COUNTIF('TÉCNICO EM SANEAMENTO'!$C:$C,"CLASSIFICADO")</f>
        <v>0</v>
      </c>
      <c r="D9" s="14">
        <f>COUNTIF('TÉCNICO EM SANEAMENTO'!$C:$C,"APROVADO")</f>
        <v>0</v>
      </c>
      <c r="E9" s="14">
        <f>COUNTIF('TÉCNICO EM SANEAMENTO'!$C:$C,"REPROVADO")</f>
        <v>0</v>
      </c>
      <c r="F9" s="14">
        <f>COUNTIF('TÉCNICO EM SANEAMENTO'!$C:$C,"AUSENTE")</f>
        <v>1</v>
      </c>
      <c r="G9" s="14">
        <f>COUNTIF('TÉCNICO EM SANEAMENTO'!$C:$C,"DESCLASSIFICADO")</f>
        <v>2</v>
      </c>
      <c r="H9" s="14">
        <f>COUNTIF('TÉCNICO EM SANEAMENTO'!$C:$C,"CANCELADO")</f>
        <v>0</v>
      </c>
    </row>
    <row r="10" spans="1:8" ht="15.75" x14ac:dyDescent="0.25">
      <c r="A10" s="10" t="s">
        <v>171</v>
      </c>
      <c r="B10" s="15">
        <f>SUM(B6:B9)</f>
        <v>109</v>
      </c>
      <c r="C10" s="15">
        <f t="shared" ref="C10:H10" si="0">SUM(C6:C9)</f>
        <v>0</v>
      </c>
      <c r="D10" s="15">
        <f t="shared" si="0"/>
        <v>20</v>
      </c>
      <c r="E10" s="15">
        <f t="shared" si="0"/>
        <v>0</v>
      </c>
      <c r="F10" s="15">
        <f t="shared" si="0"/>
        <v>45</v>
      </c>
      <c r="G10" s="15">
        <f t="shared" si="0"/>
        <v>39</v>
      </c>
      <c r="H10" s="15">
        <f t="shared" si="0"/>
        <v>5</v>
      </c>
    </row>
    <row r="12" spans="1:8" ht="31.5" customHeight="1" x14ac:dyDescent="0.25">
      <c r="A12" s="31" t="s">
        <v>176</v>
      </c>
      <c r="B12" s="31"/>
      <c r="C12" s="31"/>
      <c r="D12" s="31"/>
      <c r="E12" s="31"/>
      <c r="F12" s="31"/>
      <c r="G12" s="31"/>
      <c r="H12" s="31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</sheetData>
  <mergeCells count="5">
    <mergeCell ref="A1:F1"/>
    <mergeCell ref="A12:H12"/>
    <mergeCell ref="A2:F2"/>
    <mergeCell ref="A3:F3"/>
    <mergeCell ref="G1:H4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32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7" width="15.85546875" style="17" customWidth="1"/>
    <col min="8" max="8" width="13.140625" style="2" bestFit="1" customWidth="1"/>
    <col min="9" max="9" width="41" style="8" bestFit="1" customWidth="1"/>
    <col min="10" max="10" width="20.5703125" style="8" bestFit="1" customWidth="1"/>
    <col min="11" max="11" width="6.42578125" style="2" bestFit="1" customWidth="1"/>
    <col min="12" max="12" width="10" style="2" bestFit="1" customWidth="1"/>
    <col min="13" max="13" width="14.140625" style="2" bestFit="1" customWidth="1"/>
    <col min="14" max="14" width="17.42578125" style="2" bestFit="1" customWidth="1"/>
    <col min="15" max="15" width="28.140625" style="2" bestFit="1" customWidth="1"/>
    <col min="16" max="16" width="29.7109375" style="2" bestFit="1" customWidth="1"/>
    <col min="17" max="17" width="26.5703125" style="2" bestFit="1" customWidth="1"/>
    <col min="18" max="18" width="40.42578125" style="2" bestFit="1" customWidth="1"/>
    <col min="19" max="19" width="47.7109375" style="2" bestFit="1" customWidth="1"/>
    <col min="20" max="20" width="40.140625" style="2" bestFit="1" customWidth="1"/>
    <col min="21" max="16384" width="62.5703125" style="2"/>
  </cols>
  <sheetData>
    <row r="1" spans="1:20" ht="30" x14ac:dyDescent="0.25">
      <c r="A1" s="5" t="s">
        <v>179</v>
      </c>
      <c r="B1" s="5" t="s">
        <v>0</v>
      </c>
      <c r="C1" s="5" t="s">
        <v>145</v>
      </c>
      <c r="D1" s="5" t="s">
        <v>146</v>
      </c>
      <c r="E1" s="5" t="s">
        <v>147</v>
      </c>
      <c r="F1" s="16" t="s">
        <v>148</v>
      </c>
      <c r="G1" s="16" t="s">
        <v>178</v>
      </c>
      <c r="H1" s="5" t="s">
        <v>177</v>
      </c>
      <c r="I1" s="6" t="s">
        <v>149</v>
      </c>
      <c r="J1" s="6" t="s">
        <v>150</v>
      </c>
      <c r="K1" s="5" t="s">
        <v>1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155</v>
      </c>
      <c r="Q1" s="5" t="s">
        <v>156</v>
      </c>
      <c r="R1" s="5" t="s">
        <v>157</v>
      </c>
      <c r="S1" s="5" t="s">
        <v>158</v>
      </c>
      <c r="T1" s="5" t="s">
        <v>159</v>
      </c>
    </row>
    <row r="2" spans="1:20" x14ac:dyDescent="0.25">
      <c r="A2" s="1" t="s">
        <v>180</v>
      </c>
      <c r="B2" s="19" t="s">
        <v>160</v>
      </c>
      <c r="C2" s="19" t="s">
        <v>167</v>
      </c>
      <c r="D2" s="20">
        <v>577987</v>
      </c>
      <c r="E2" s="21">
        <v>45259.807015405087</v>
      </c>
      <c r="F2" s="22">
        <f t="shared" ref="F2:F32" si="0">G2+H2</f>
        <v>37.870000000000005</v>
      </c>
      <c r="G2" s="23">
        <v>16.170000000000002</v>
      </c>
      <c r="H2" s="19">
        <f t="shared" ref="H2:H32" si="1">N2+O2+P2+Q2+R2+S2+T2</f>
        <v>21.7</v>
      </c>
      <c r="I2" s="24" t="s">
        <v>98</v>
      </c>
      <c r="J2" s="24" t="s">
        <v>16</v>
      </c>
      <c r="K2" s="19" t="s">
        <v>99</v>
      </c>
      <c r="L2" s="19" t="s">
        <v>4</v>
      </c>
      <c r="M2" s="19" t="s">
        <v>4</v>
      </c>
      <c r="N2" s="20">
        <v>0</v>
      </c>
      <c r="O2" s="20">
        <v>0</v>
      </c>
      <c r="P2" s="20">
        <v>0</v>
      </c>
      <c r="Q2" s="20">
        <v>6</v>
      </c>
      <c r="R2" s="20">
        <v>1.5</v>
      </c>
      <c r="S2" s="20">
        <v>3</v>
      </c>
      <c r="T2" s="20">
        <v>11.2</v>
      </c>
    </row>
    <row r="3" spans="1:20" x14ac:dyDescent="0.25">
      <c r="A3" s="1" t="s">
        <v>180</v>
      </c>
      <c r="B3" s="19" t="s">
        <v>160</v>
      </c>
      <c r="C3" s="19" t="s">
        <v>167</v>
      </c>
      <c r="D3" s="20">
        <v>576252</v>
      </c>
      <c r="E3" s="21">
        <v>45256.853417384256</v>
      </c>
      <c r="F3" s="22">
        <f t="shared" si="0"/>
        <v>36.83</v>
      </c>
      <c r="G3" s="23">
        <v>14.33</v>
      </c>
      <c r="H3" s="19">
        <f t="shared" si="1"/>
        <v>22.5</v>
      </c>
      <c r="I3" s="24" t="s">
        <v>122</v>
      </c>
      <c r="J3" s="24" t="s">
        <v>16</v>
      </c>
      <c r="K3" s="19" t="s">
        <v>44</v>
      </c>
      <c r="L3" s="19" t="s">
        <v>4</v>
      </c>
      <c r="M3" s="19" t="s">
        <v>4</v>
      </c>
      <c r="N3" s="20">
        <v>0</v>
      </c>
      <c r="O3" s="20">
        <v>0</v>
      </c>
      <c r="P3" s="20">
        <v>0</v>
      </c>
      <c r="Q3" s="20">
        <v>6</v>
      </c>
      <c r="R3" s="20">
        <v>1.5</v>
      </c>
      <c r="S3" s="20">
        <v>3</v>
      </c>
      <c r="T3" s="20">
        <v>12</v>
      </c>
    </row>
    <row r="4" spans="1:20" x14ac:dyDescent="0.25">
      <c r="A4" s="1" t="s">
        <v>180</v>
      </c>
      <c r="B4" s="19" t="s">
        <v>160</v>
      </c>
      <c r="C4" s="19" t="s">
        <v>167</v>
      </c>
      <c r="D4" s="20">
        <v>576288</v>
      </c>
      <c r="E4" s="21">
        <v>45257.23214508102</v>
      </c>
      <c r="F4" s="22">
        <f t="shared" si="0"/>
        <v>31.37</v>
      </c>
      <c r="G4" s="23">
        <v>18.170000000000002</v>
      </c>
      <c r="H4" s="19">
        <f t="shared" si="1"/>
        <v>13.2</v>
      </c>
      <c r="I4" s="24" t="s">
        <v>120</v>
      </c>
      <c r="J4" s="24" t="s">
        <v>16</v>
      </c>
      <c r="K4" s="19" t="s">
        <v>62</v>
      </c>
      <c r="L4" s="19" t="s">
        <v>4</v>
      </c>
      <c r="M4" s="19" t="s">
        <v>4</v>
      </c>
      <c r="N4" s="20">
        <v>0</v>
      </c>
      <c r="O4" s="20">
        <v>0</v>
      </c>
      <c r="P4" s="20">
        <v>0</v>
      </c>
      <c r="Q4" s="20">
        <v>6</v>
      </c>
      <c r="R4" s="20">
        <v>0.2</v>
      </c>
      <c r="S4" s="20">
        <v>3</v>
      </c>
      <c r="T4" s="20">
        <v>4</v>
      </c>
    </row>
    <row r="5" spans="1:20" x14ac:dyDescent="0.25">
      <c r="A5" s="1" t="s">
        <v>180</v>
      </c>
      <c r="B5" s="19" t="s">
        <v>160</v>
      </c>
      <c r="C5" s="19" t="s">
        <v>167</v>
      </c>
      <c r="D5" s="20">
        <v>577125</v>
      </c>
      <c r="E5" s="21">
        <v>45258.516450324074</v>
      </c>
      <c r="F5" s="22">
        <f t="shared" si="0"/>
        <v>31</v>
      </c>
      <c r="G5" s="23">
        <v>11.5</v>
      </c>
      <c r="H5" s="19">
        <f t="shared" si="1"/>
        <v>19.5</v>
      </c>
      <c r="I5" s="24" t="s">
        <v>111</v>
      </c>
      <c r="J5" s="24" t="s">
        <v>16</v>
      </c>
      <c r="K5" s="19" t="s">
        <v>44</v>
      </c>
      <c r="L5" s="19" t="s">
        <v>4</v>
      </c>
      <c r="M5" s="19" t="s">
        <v>4</v>
      </c>
      <c r="N5" s="20">
        <v>0</v>
      </c>
      <c r="O5" s="20">
        <v>0</v>
      </c>
      <c r="P5" s="20">
        <v>0</v>
      </c>
      <c r="Q5" s="20">
        <v>6</v>
      </c>
      <c r="R5" s="20">
        <v>1.5</v>
      </c>
      <c r="S5" s="20">
        <v>0</v>
      </c>
      <c r="T5" s="20">
        <v>12</v>
      </c>
    </row>
    <row r="6" spans="1:20" x14ac:dyDescent="0.25">
      <c r="A6" s="1" t="s">
        <v>180</v>
      </c>
      <c r="B6" s="19" t="s">
        <v>160</v>
      </c>
      <c r="C6" s="19" t="s">
        <v>167</v>
      </c>
      <c r="D6" s="20">
        <v>575952</v>
      </c>
      <c r="E6" s="21">
        <v>45255.796772824069</v>
      </c>
      <c r="F6" s="22">
        <f t="shared" si="0"/>
        <v>29.53</v>
      </c>
      <c r="G6" s="23">
        <v>12.33</v>
      </c>
      <c r="H6" s="19">
        <f t="shared" si="1"/>
        <v>17.2</v>
      </c>
      <c r="I6" s="24" t="s">
        <v>129</v>
      </c>
      <c r="J6" s="24" t="s">
        <v>16</v>
      </c>
      <c r="K6" s="19" t="s">
        <v>79</v>
      </c>
      <c r="L6" s="19" t="s">
        <v>4</v>
      </c>
      <c r="M6" s="19" t="s">
        <v>4</v>
      </c>
      <c r="N6" s="20">
        <v>0</v>
      </c>
      <c r="O6" s="20">
        <v>0</v>
      </c>
      <c r="P6" s="20">
        <v>0</v>
      </c>
      <c r="Q6" s="20">
        <v>6</v>
      </c>
      <c r="R6" s="20">
        <v>1</v>
      </c>
      <c r="S6" s="20">
        <v>0</v>
      </c>
      <c r="T6" s="20">
        <v>10.199999999999999</v>
      </c>
    </row>
    <row r="7" spans="1:20" x14ac:dyDescent="0.25">
      <c r="A7" s="1" t="s">
        <v>180</v>
      </c>
      <c r="B7" s="19" t="s">
        <v>160</v>
      </c>
      <c r="C7" s="19" t="s">
        <v>161</v>
      </c>
      <c r="D7" s="20">
        <v>575660</v>
      </c>
      <c r="E7" s="21">
        <v>45254.671015624997</v>
      </c>
      <c r="F7" s="22">
        <f t="shared" si="0"/>
        <v>12.8</v>
      </c>
      <c r="G7" s="23"/>
      <c r="H7" s="19">
        <f t="shared" si="1"/>
        <v>12.8</v>
      </c>
      <c r="I7" s="24" t="s">
        <v>133</v>
      </c>
      <c r="J7" s="24" t="s">
        <v>16</v>
      </c>
      <c r="K7" s="19" t="s">
        <v>32</v>
      </c>
      <c r="L7" s="19" t="s">
        <v>4</v>
      </c>
      <c r="M7" s="19" t="s">
        <v>4</v>
      </c>
      <c r="N7" s="20">
        <v>0</v>
      </c>
      <c r="O7" s="20">
        <v>0</v>
      </c>
      <c r="P7" s="20">
        <v>0</v>
      </c>
      <c r="Q7" s="20">
        <v>6</v>
      </c>
      <c r="R7" s="20">
        <v>0.4</v>
      </c>
      <c r="S7" s="20">
        <v>3</v>
      </c>
      <c r="T7" s="20">
        <v>3.4</v>
      </c>
    </row>
    <row r="8" spans="1:20" x14ac:dyDescent="0.25">
      <c r="A8" s="1" t="s">
        <v>180</v>
      </c>
      <c r="B8" s="19" t="s">
        <v>160</v>
      </c>
      <c r="C8" s="19" t="s">
        <v>161</v>
      </c>
      <c r="D8" s="20">
        <v>575536</v>
      </c>
      <c r="E8" s="21">
        <v>45254.611836539349</v>
      </c>
      <c r="F8" s="22">
        <f t="shared" si="0"/>
        <v>10.5</v>
      </c>
      <c r="G8" s="23"/>
      <c r="H8" s="19">
        <f t="shared" si="1"/>
        <v>10.5</v>
      </c>
      <c r="I8" s="24" t="s">
        <v>136</v>
      </c>
      <c r="J8" s="24" t="s">
        <v>16</v>
      </c>
      <c r="K8" s="19" t="s">
        <v>40</v>
      </c>
      <c r="L8" s="19" t="s">
        <v>4</v>
      </c>
      <c r="M8" s="19" t="s">
        <v>4</v>
      </c>
      <c r="N8" s="20">
        <v>0</v>
      </c>
      <c r="O8" s="20">
        <v>0</v>
      </c>
      <c r="P8" s="20">
        <v>0</v>
      </c>
      <c r="Q8" s="20">
        <v>6</v>
      </c>
      <c r="R8" s="20">
        <v>1.5</v>
      </c>
      <c r="S8" s="20">
        <v>3</v>
      </c>
      <c r="T8" s="20">
        <v>0</v>
      </c>
    </row>
    <row r="9" spans="1:20" x14ac:dyDescent="0.25">
      <c r="A9" s="1" t="s">
        <v>180</v>
      </c>
      <c r="B9" s="19" t="s">
        <v>160</v>
      </c>
      <c r="C9" s="19" t="s">
        <v>161</v>
      </c>
      <c r="D9" s="20">
        <v>581240</v>
      </c>
      <c r="E9" s="21">
        <v>45265.890076053242</v>
      </c>
      <c r="F9" s="22">
        <f t="shared" si="0"/>
        <v>9.6</v>
      </c>
      <c r="G9" s="23"/>
      <c r="H9" s="19">
        <f t="shared" si="1"/>
        <v>9.6</v>
      </c>
      <c r="I9" s="24" t="s">
        <v>15</v>
      </c>
      <c r="J9" s="24" t="s">
        <v>16</v>
      </c>
      <c r="K9" s="19" t="s">
        <v>17</v>
      </c>
      <c r="L9" s="19" t="s">
        <v>4</v>
      </c>
      <c r="M9" s="19" t="s">
        <v>4</v>
      </c>
      <c r="N9" s="20">
        <v>0</v>
      </c>
      <c r="O9" s="20">
        <v>0</v>
      </c>
      <c r="P9" s="20">
        <v>0</v>
      </c>
      <c r="Q9" s="20">
        <v>6</v>
      </c>
      <c r="R9" s="20">
        <v>0</v>
      </c>
      <c r="S9" s="20">
        <v>3</v>
      </c>
      <c r="T9" s="20">
        <v>0.6</v>
      </c>
    </row>
    <row r="10" spans="1:20" x14ac:dyDescent="0.25">
      <c r="A10" s="1" t="s">
        <v>180</v>
      </c>
      <c r="B10" s="19" t="s">
        <v>160</v>
      </c>
      <c r="C10" s="19" t="s">
        <v>161</v>
      </c>
      <c r="D10" s="20">
        <v>576797</v>
      </c>
      <c r="E10" s="21">
        <v>45257.86987224537</v>
      </c>
      <c r="F10" s="22">
        <f t="shared" si="0"/>
        <v>9.1999999999999993</v>
      </c>
      <c r="G10" s="23"/>
      <c r="H10" s="19">
        <f t="shared" si="1"/>
        <v>9.1999999999999993</v>
      </c>
      <c r="I10" s="24" t="s">
        <v>114</v>
      </c>
      <c r="J10" s="24" t="s">
        <v>16</v>
      </c>
      <c r="K10" s="19" t="s">
        <v>46</v>
      </c>
      <c r="L10" s="19" t="s">
        <v>4</v>
      </c>
      <c r="M10" s="19" t="s">
        <v>4</v>
      </c>
      <c r="N10" s="20">
        <v>0</v>
      </c>
      <c r="O10" s="20">
        <v>0</v>
      </c>
      <c r="P10" s="20">
        <v>0</v>
      </c>
      <c r="Q10" s="20">
        <v>6</v>
      </c>
      <c r="R10" s="20">
        <v>0.2</v>
      </c>
      <c r="S10" s="20">
        <v>3</v>
      </c>
      <c r="T10" s="20">
        <v>0</v>
      </c>
    </row>
    <row r="11" spans="1:20" x14ac:dyDescent="0.25">
      <c r="A11" s="1" t="s">
        <v>180</v>
      </c>
      <c r="B11" s="19" t="s">
        <v>160</v>
      </c>
      <c r="C11" s="19" t="s">
        <v>161</v>
      </c>
      <c r="D11" s="20">
        <v>579548</v>
      </c>
      <c r="E11" s="21">
        <v>45261.9799575</v>
      </c>
      <c r="F11" s="22">
        <f t="shared" si="0"/>
        <v>9</v>
      </c>
      <c r="G11" s="23"/>
      <c r="H11" s="19">
        <f t="shared" si="1"/>
        <v>9</v>
      </c>
      <c r="I11" s="24" t="s">
        <v>75</v>
      </c>
      <c r="J11" s="24" t="s">
        <v>16</v>
      </c>
      <c r="K11" s="19" t="s">
        <v>25</v>
      </c>
      <c r="L11" s="19" t="s">
        <v>4</v>
      </c>
      <c r="M11" s="19" t="s">
        <v>4</v>
      </c>
      <c r="N11" s="20">
        <v>0</v>
      </c>
      <c r="O11" s="20">
        <v>0</v>
      </c>
      <c r="P11" s="20">
        <v>0</v>
      </c>
      <c r="Q11" s="20">
        <v>6</v>
      </c>
      <c r="R11" s="20">
        <v>0</v>
      </c>
      <c r="S11" s="20">
        <v>3</v>
      </c>
      <c r="T11" s="20">
        <v>0</v>
      </c>
    </row>
    <row r="12" spans="1:20" x14ac:dyDescent="0.25">
      <c r="A12" s="1" t="s">
        <v>180</v>
      </c>
      <c r="B12" s="19" t="s">
        <v>160</v>
      </c>
      <c r="C12" s="19" t="s">
        <v>161</v>
      </c>
      <c r="D12" s="20">
        <v>575306</v>
      </c>
      <c r="E12" s="21">
        <v>45254.456108321756</v>
      </c>
      <c r="F12" s="22">
        <f t="shared" si="0"/>
        <v>6.5</v>
      </c>
      <c r="G12" s="23"/>
      <c r="H12" s="19">
        <f t="shared" si="1"/>
        <v>6.5</v>
      </c>
      <c r="I12" s="24" t="s">
        <v>143</v>
      </c>
      <c r="J12" s="24" t="s">
        <v>16</v>
      </c>
      <c r="K12" s="19" t="s">
        <v>44</v>
      </c>
      <c r="L12" s="19" t="s">
        <v>4</v>
      </c>
      <c r="M12" s="19" t="s">
        <v>4</v>
      </c>
      <c r="N12" s="20">
        <v>0</v>
      </c>
      <c r="O12" s="20">
        <v>0</v>
      </c>
      <c r="P12" s="20">
        <v>0</v>
      </c>
      <c r="Q12" s="20">
        <v>6</v>
      </c>
      <c r="R12" s="20">
        <v>0.5</v>
      </c>
      <c r="S12" s="20">
        <v>0</v>
      </c>
      <c r="T12" s="20">
        <v>0</v>
      </c>
    </row>
    <row r="13" spans="1:20" x14ac:dyDescent="0.25">
      <c r="A13" s="1" t="s">
        <v>180</v>
      </c>
      <c r="B13" s="19" t="s">
        <v>160</v>
      </c>
      <c r="C13" s="19" t="s">
        <v>161</v>
      </c>
      <c r="D13" s="20">
        <v>577705</v>
      </c>
      <c r="E13" s="21">
        <v>45259.525274594904</v>
      </c>
      <c r="F13" s="22">
        <f t="shared" si="0"/>
        <v>6.5</v>
      </c>
      <c r="G13" s="23"/>
      <c r="H13" s="19">
        <f t="shared" si="1"/>
        <v>6.5</v>
      </c>
      <c r="I13" s="24" t="s">
        <v>104</v>
      </c>
      <c r="J13" s="24" t="s">
        <v>16</v>
      </c>
      <c r="K13" s="19" t="s">
        <v>57</v>
      </c>
      <c r="L13" s="19" t="s">
        <v>4</v>
      </c>
      <c r="M13" s="19" t="s">
        <v>4</v>
      </c>
      <c r="N13" s="20">
        <v>0</v>
      </c>
      <c r="O13" s="20">
        <v>0</v>
      </c>
      <c r="P13" s="20">
        <v>0</v>
      </c>
      <c r="Q13" s="20">
        <v>6</v>
      </c>
      <c r="R13" s="20">
        <v>0.5</v>
      </c>
      <c r="S13" s="20">
        <v>0</v>
      </c>
      <c r="T13" s="20">
        <v>0</v>
      </c>
    </row>
    <row r="14" spans="1:20" x14ac:dyDescent="0.25">
      <c r="A14" s="1" t="s">
        <v>180</v>
      </c>
      <c r="B14" s="19" t="s">
        <v>160</v>
      </c>
      <c r="C14" s="19" t="s">
        <v>161</v>
      </c>
      <c r="D14" s="20">
        <v>578739</v>
      </c>
      <c r="E14" s="21">
        <v>45260.71218145833</v>
      </c>
      <c r="F14" s="22">
        <f t="shared" si="0"/>
        <v>6</v>
      </c>
      <c r="G14" s="23"/>
      <c r="H14" s="19">
        <f t="shared" si="1"/>
        <v>6</v>
      </c>
      <c r="I14" s="24" t="s">
        <v>86</v>
      </c>
      <c r="J14" s="24" t="s">
        <v>16</v>
      </c>
      <c r="K14" s="19" t="s">
        <v>44</v>
      </c>
      <c r="L14" s="19" t="s">
        <v>4</v>
      </c>
      <c r="M14" s="19" t="s">
        <v>4</v>
      </c>
      <c r="N14" s="20">
        <v>0</v>
      </c>
      <c r="O14" s="20">
        <v>0</v>
      </c>
      <c r="P14" s="20">
        <v>0</v>
      </c>
      <c r="Q14" s="20">
        <v>6</v>
      </c>
      <c r="R14" s="20">
        <v>0</v>
      </c>
      <c r="S14" s="20">
        <v>0</v>
      </c>
      <c r="T14" s="20">
        <v>0</v>
      </c>
    </row>
    <row r="15" spans="1:20" x14ac:dyDescent="0.25">
      <c r="A15" s="1" t="s">
        <v>180</v>
      </c>
      <c r="B15" s="19" t="s">
        <v>160</v>
      </c>
      <c r="C15" s="19" t="s">
        <v>169</v>
      </c>
      <c r="D15" s="20">
        <v>577848</v>
      </c>
      <c r="E15" s="21">
        <v>45259.662523530089</v>
      </c>
      <c r="F15" s="22">
        <f t="shared" si="0"/>
        <v>22.5</v>
      </c>
      <c r="G15" s="23"/>
      <c r="H15" s="19">
        <f t="shared" si="1"/>
        <v>22.5</v>
      </c>
      <c r="I15" s="24" t="s">
        <v>101</v>
      </c>
      <c r="J15" s="24" t="s">
        <v>16</v>
      </c>
      <c r="K15" s="19" t="s">
        <v>11</v>
      </c>
      <c r="L15" s="19" t="s">
        <v>4</v>
      </c>
      <c r="M15" s="19" t="s">
        <v>4</v>
      </c>
      <c r="N15" s="20">
        <v>0</v>
      </c>
      <c r="O15" s="20">
        <v>0</v>
      </c>
      <c r="P15" s="20">
        <v>0</v>
      </c>
      <c r="Q15" s="20">
        <v>6</v>
      </c>
      <c r="R15" s="20">
        <v>1.5</v>
      </c>
      <c r="S15" s="20">
        <v>3</v>
      </c>
      <c r="T15" s="20">
        <v>12</v>
      </c>
    </row>
    <row r="16" spans="1:20" x14ac:dyDescent="0.25">
      <c r="A16" s="1" t="s">
        <v>180</v>
      </c>
      <c r="B16" s="19" t="s">
        <v>160</v>
      </c>
      <c r="C16" s="19" t="s">
        <v>169</v>
      </c>
      <c r="D16" s="20">
        <v>578023</v>
      </c>
      <c r="E16" s="21">
        <v>45259.857704062495</v>
      </c>
      <c r="F16" s="22">
        <f t="shared" si="0"/>
        <v>22.5</v>
      </c>
      <c r="G16" s="23"/>
      <c r="H16" s="19">
        <f t="shared" si="1"/>
        <v>22.5</v>
      </c>
      <c r="I16" s="24" t="s">
        <v>95</v>
      </c>
      <c r="J16" s="24" t="s">
        <v>16</v>
      </c>
      <c r="K16" s="19" t="s">
        <v>79</v>
      </c>
      <c r="L16" s="19" t="s">
        <v>4</v>
      </c>
      <c r="M16" s="19" t="s">
        <v>4</v>
      </c>
      <c r="N16" s="20">
        <v>0</v>
      </c>
      <c r="O16" s="20">
        <v>0</v>
      </c>
      <c r="P16" s="20">
        <v>0</v>
      </c>
      <c r="Q16" s="20">
        <v>6</v>
      </c>
      <c r="R16" s="20">
        <v>1.5</v>
      </c>
      <c r="S16" s="20">
        <v>3</v>
      </c>
      <c r="T16" s="20">
        <v>12</v>
      </c>
    </row>
    <row r="17" spans="1:20" x14ac:dyDescent="0.25">
      <c r="A17" s="1" t="s">
        <v>180</v>
      </c>
      <c r="B17" s="19" t="s">
        <v>160</v>
      </c>
      <c r="C17" s="19" t="s">
        <v>169</v>
      </c>
      <c r="D17" s="20">
        <v>580561</v>
      </c>
      <c r="E17" s="21">
        <v>45264.846484664347</v>
      </c>
      <c r="F17" s="22">
        <f t="shared" si="0"/>
        <v>22.5</v>
      </c>
      <c r="G17" s="23"/>
      <c r="H17" s="19">
        <f t="shared" si="1"/>
        <v>22.5</v>
      </c>
      <c r="I17" s="24" t="s">
        <v>51</v>
      </c>
      <c r="J17" s="24" t="s">
        <v>16</v>
      </c>
      <c r="K17" s="19" t="s">
        <v>32</v>
      </c>
      <c r="L17" s="19" t="s">
        <v>4</v>
      </c>
      <c r="M17" s="19" t="s">
        <v>4</v>
      </c>
      <c r="N17" s="20">
        <v>0</v>
      </c>
      <c r="O17" s="20">
        <v>0</v>
      </c>
      <c r="P17" s="20">
        <v>0</v>
      </c>
      <c r="Q17" s="20">
        <v>6</v>
      </c>
      <c r="R17" s="20">
        <v>1.5</v>
      </c>
      <c r="S17" s="20">
        <v>3</v>
      </c>
      <c r="T17" s="20">
        <v>12</v>
      </c>
    </row>
    <row r="18" spans="1:20" x14ac:dyDescent="0.25">
      <c r="A18" s="1" t="s">
        <v>180</v>
      </c>
      <c r="B18" s="19" t="s">
        <v>160</v>
      </c>
      <c r="C18" s="19" t="s">
        <v>169</v>
      </c>
      <c r="D18" s="20">
        <v>575429</v>
      </c>
      <c r="E18" s="21">
        <v>45254.530237777777</v>
      </c>
      <c r="F18" s="22">
        <f t="shared" si="0"/>
        <v>22.1</v>
      </c>
      <c r="G18" s="23"/>
      <c r="H18" s="19">
        <f t="shared" si="1"/>
        <v>22.1</v>
      </c>
      <c r="I18" s="24" t="s">
        <v>140</v>
      </c>
      <c r="J18" s="24" t="s">
        <v>16</v>
      </c>
      <c r="K18" s="19" t="s">
        <v>53</v>
      </c>
      <c r="L18" s="19" t="s">
        <v>4</v>
      </c>
      <c r="M18" s="19" t="s">
        <v>4</v>
      </c>
      <c r="N18" s="20">
        <v>0</v>
      </c>
      <c r="O18" s="20">
        <v>0</v>
      </c>
      <c r="P18" s="20">
        <v>0</v>
      </c>
      <c r="Q18" s="20">
        <v>6</v>
      </c>
      <c r="R18" s="20">
        <v>1.1000000000000001</v>
      </c>
      <c r="S18" s="20">
        <v>3</v>
      </c>
      <c r="T18" s="20">
        <v>12</v>
      </c>
    </row>
    <row r="19" spans="1:20" x14ac:dyDescent="0.25">
      <c r="A19" s="1" t="s">
        <v>180</v>
      </c>
      <c r="B19" s="19" t="s">
        <v>160</v>
      </c>
      <c r="C19" s="19" t="s">
        <v>169</v>
      </c>
      <c r="D19" s="20">
        <v>575928</v>
      </c>
      <c r="E19" s="21">
        <v>45255.693327581015</v>
      </c>
      <c r="F19" s="22">
        <f t="shared" si="0"/>
        <v>20.100000000000001</v>
      </c>
      <c r="G19" s="23"/>
      <c r="H19" s="19">
        <f t="shared" si="1"/>
        <v>20.100000000000001</v>
      </c>
      <c r="I19" s="24" t="s">
        <v>130</v>
      </c>
      <c r="J19" s="24" t="s">
        <v>16</v>
      </c>
      <c r="K19" s="19" t="s">
        <v>46</v>
      </c>
      <c r="L19" s="19" t="s">
        <v>4</v>
      </c>
      <c r="M19" s="19" t="s">
        <v>4</v>
      </c>
      <c r="N19" s="20">
        <v>0</v>
      </c>
      <c r="O19" s="20">
        <v>0</v>
      </c>
      <c r="P19" s="20">
        <v>0</v>
      </c>
      <c r="Q19" s="20">
        <v>6</v>
      </c>
      <c r="R19" s="20">
        <v>1.5</v>
      </c>
      <c r="S19" s="20">
        <v>3</v>
      </c>
      <c r="T19" s="20">
        <v>9.6</v>
      </c>
    </row>
    <row r="20" spans="1:20" x14ac:dyDescent="0.25">
      <c r="A20" s="1" t="s">
        <v>180</v>
      </c>
      <c r="B20" s="19" t="s">
        <v>160</v>
      </c>
      <c r="C20" s="19" t="s">
        <v>169</v>
      </c>
      <c r="D20" s="20">
        <v>578074</v>
      </c>
      <c r="E20" s="21">
        <v>45259.943240219909</v>
      </c>
      <c r="F20" s="22">
        <f t="shared" si="0"/>
        <v>20.100000000000001</v>
      </c>
      <c r="G20" s="23"/>
      <c r="H20" s="19">
        <f t="shared" si="1"/>
        <v>20.100000000000001</v>
      </c>
      <c r="I20" s="24" t="s">
        <v>91</v>
      </c>
      <c r="J20" s="24" t="s">
        <v>16</v>
      </c>
      <c r="K20" s="19" t="s">
        <v>3</v>
      </c>
      <c r="L20" s="19" t="s">
        <v>4</v>
      </c>
      <c r="M20" s="19" t="s">
        <v>4</v>
      </c>
      <c r="N20" s="20">
        <v>0</v>
      </c>
      <c r="O20" s="20">
        <v>0</v>
      </c>
      <c r="P20" s="20">
        <v>0</v>
      </c>
      <c r="Q20" s="20">
        <v>6</v>
      </c>
      <c r="R20" s="20">
        <v>1.5</v>
      </c>
      <c r="S20" s="20">
        <v>3</v>
      </c>
      <c r="T20" s="20">
        <v>9.6</v>
      </c>
    </row>
    <row r="21" spans="1:20" x14ac:dyDescent="0.25">
      <c r="A21" s="1" t="s">
        <v>180</v>
      </c>
      <c r="B21" s="19" t="s">
        <v>160</v>
      </c>
      <c r="C21" s="19" t="s">
        <v>169</v>
      </c>
      <c r="D21" s="20">
        <v>580568</v>
      </c>
      <c r="E21" s="21">
        <v>45264.868094444442</v>
      </c>
      <c r="F21" s="22">
        <f t="shared" si="0"/>
        <v>18</v>
      </c>
      <c r="G21" s="23"/>
      <c r="H21" s="19">
        <f t="shared" si="1"/>
        <v>18</v>
      </c>
      <c r="I21" s="24" t="s">
        <v>50</v>
      </c>
      <c r="J21" s="24" t="s">
        <v>16</v>
      </c>
      <c r="K21" s="19" t="s">
        <v>32</v>
      </c>
      <c r="L21" s="19" t="s">
        <v>4</v>
      </c>
      <c r="M21" s="19" t="s">
        <v>4</v>
      </c>
      <c r="N21" s="20">
        <v>0</v>
      </c>
      <c r="O21" s="20">
        <v>0</v>
      </c>
      <c r="P21" s="20">
        <v>0</v>
      </c>
      <c r="Q21" s="20">
        <v>6</v>
      </c>
      <c r="R21" s="20">
        <v>0</v>
      </c>
      <c r="S21" s="20">
        <v>0</v>
      </c>
      <c r="T21" s="20">
        <v>12</v>
      </c>
    </row>
    <row r="22" spans="1:20" x14ac:dyDescent="0.25">
      <c r="A22" s="1" t="s">
        <v>180</v>
      </c>
      <c r="B22" s="19" t="s">
        <v>160</v>
      </c>
      <c r="C22" s="19" t="s">
        <v>169</v>
      </c>
      <c r="D22" s="20">
        <v>580374</v>
      </c>
      <c r="E22" s="21">
        <v>45264.665337129627</v>
      </c>
      <c r="F22" s="22">
        <f t="shared" si="0"/>
        <v>17.7</v>
      </c>
      <c r="G22" s="23"/>
      <c r="H22" s="19">
        <f t="shared" si="1"/>
        <v>17.7</v>
      </c>
      <c r="I22" s="24" t="s">
        <v>58</v>
      </c>
      <c r="J22" s="24" t="s">
        <v>16</v>
      </c>
      <c r="K22" s="19" t="s">
        <v>3</v>
      </c>
      <c r="L22" s="19" t="s">
        <v>4</v>
      </c>
      <c r="M22" s="19" t="s">
        <v>4</v>
      </c>
      <c r="N22" s="20">
        <v>0</v>
      </c>
      <c r="O22" s="20">
        <v>0</v>
      </c>
      <c r="P22" s="20">
        <v>0</v>
      </c>
      <c r="Q22" s="20">
        <v>6</v>
      </c>
      <c r="R22" s="20">
        <v>1.5</v>
      </c>
      <c r="S22" s="20">
        <v>3</v>
      </c>
      <c r="T22" s="20">
        <v>7.2</v>
      </c>
    </row>
    <row r="23" spans="1:20" x14ac:dyDescent="0.25">
      <c r="A23" s="1" t="s">
        <v>180</v>
      </c>
      <c r="B23" s="19" t="s">
        <v>160</v>
      </c>
      <c r="C23" s="19" t="s">
        <v>169</v>
      </c>
      <c r="D23" s="20">
        <v>579391</v>
      </c>
      <c r="E23" s="21">
        <v>45261.670474618055</v>
      </c>
      <c r="F23" s="22">
        <f t="shared" si="0"/>
        <v>15.3</v>
      </c>
      <c r="G23" s="23"/>
      <c r="H23" s="19">
        <f t="shared" si="1"/>
        <v>15.3</v>
      </c>
      <c r="I23" s="24" t="s">
        <v>80</v>
      </c>
      <c r="J23" s="24" t="s">
        <v>16</v>
      </c>
      <c r="K23" s="19" t="s">
        <v>81</v>
      </c>
      <c r="L23" s="19" t="s">
        <v>4</v>
      </c>
      <c r="M23" s="19" t="s">
        <v>4</v>
      </c>
      <c r="N23" s="20">
        <v>0</v>
      </c>
      <c r="O23" s="20">
        <v>0</v>
      </c>
      <c r="P23" s="20">
        <v>0</v>
      </c>
      <c r="Q23" s="20">
        <v>6</v>
      </c>
      <c r="R23" s="20">
        <v>1.5</v>
      </c>
      <c r="S23" s="20">
        <v>3</v>
      </c>
      <c r="T23" s="20">
        <v>4.8</v>
      </c>
    </row>
    <row r="24" spans="1:20" x14ac:dyDescent="0.25">
      <c r="A24" s="1" t="s">
        <v>180</v>
      </c>
      <c r="B24" s="19" t="s">
        <v>160</v>
      </c>
      <c r="C24" s="19" t="s">
        <v>169</v>
      </c>
      <c r="D24" s="20">
        <v>581219</v>
      </c>
      <c r="E24" s="21">
        <v>45265.839795127315</v>
      </c>
      <c r="F24" s="22">
        <f t="shared" si="0"/>
        <v>15.3</v>
      </c>
      <c r="G24" s="23"/>
      <c r="H24" s="19">
        <f t="shared" si="1"/>
        <v>15.3</v>
      </c>
      <c r="I24" s="24" t="s">
        <v>21</v>
      </c>
      <c r="J24" s="24" t="s">
        <v>16</v>
      </c>
      <c r="K24" s="19" t="s">
        <v>22</v>
      </c>
      <c r="L24" s="19" t="s">
        <v>4</v>
      </c>
      <c r="M24" s="19" t="s">
        <v>4</v>
      </c>
      <c r="N24" s="20">
        <v>0</v>
      </c>
      <c r="O24" s="20">
        <v>0</v>
      </c>
      <c r="P24" s="20">
        <v>0</v>
      </c>
      <c r="Q24" s="20">
        <v>6</v>
      </c>
      <c r="R24" s="20">
        <v>1.5</v>
      </c>
      <c r="S24" s="20">
        <v>3</v>
      </c>
      <c r="T24" s="20">
        <v>4.8</v>
      </c>
    </row>
    <row r="25" spans="1:20" x14ac:dyDescent="0.25">
      <c r="A25" s="1" t="s">
        <v>180</v>
      </c>
      <c r="B25" s="19" t="s">
        <v>160</v>
      </c>
      <c r="C25" s="19" t="s">
        <v>169</v>
      </c>
      <c r="D25" s="20">
        <v>580903</v>
      </c>
      <c r="E25" s="21">
        <v>45265.524863356477</v>
      </c>
      <c r="F25" s="22">
        <f t="shared" si="0"/>
        <v>11.9</v>
      </c>
      <c r="G25" s="23"/>
      <c r="H25" s="19">
        <f t="shared" si="1"/>
        <v>11.9</v>
      </c>
      <c r="I25" s="24" t="s">
        <v>33</v>
      </c>
      <c r="J25" s="24" t="s">
        <v>16</v>
      </c>
      <c r="K25" s="19" t="s">
        <v>32</v>
      </c>
      <c r="L25" s="19" t="s">
        <v>4</v>
      </c>
      <c r="M25" s="19" t="s">
        <v>4</v>
      </c>
      <c r="N25" s="20">
        <v>0</v>
      </c>
      <c r="O25" s="20">
        <v>0</v>
      </c>
      <c r="P25" s="20">
        <v>0</v>
      </c>
      <c r="Q25" s="20">
        <v>6</v>
      </c>
      <c r="R25" s="20">
        <v>1.5</v>
      </c>
      <c r="S25" s="20">
        <v>3</v>
      </c>
      <c r="T25" s="20">
        <v>1.4</v>
      </c>
    </row>
    <row r="26" spans="1:20" x14ac:dyDescent="0.25">
      <c r="A26" s="1" t="s">
        <v>180</v>
      </c>
      <c r="B26" s="19" t="s">
        <v>160</v>
      </c>
      <c r="C26" s="19" t="s">
        <v>169</v>
      </c>
      <c r="D26" s="20">
        <v>581011</v>
      </c>
      <c r="E26" s="21">
        <v>45265.632268275462</v>
      </c>
      <c r="F26" s="22">
        <f t="shared" si="0"/>
        <v>8.9</v>
      </c>
      <c r="G26" s="23"/>
      <c r="H26" s="19">
        <f t="shared" si="1"/>
        <v>8.9</v>
      </c>
      <c r="I26" s="24" t="s">
        <v>28</v>
      </c>
      <c r="J26" s="24" t="s">
        <v>16</v>
      </c>
      <c r="K26" s="19" t="s">
        <v>11</v>
      </c>
      <c r="L26" s="19" t="s">
        <v>4</v>
      </c>
      <c r="M26" s="19" t="s">
        <v>4</v>
      </c>
      <c r="N26" s="20">
        <v>0</v>
      </c>
      <c r="O26" s="20">
        <v>0</v>
      </c>
      <c r="P26" s="20">
        <v>0</v>
      </c>
      <c r="Q26" s="20">
        <v>6</v>
      </c>
      <c r="R26" s="20">
        <v>1.5</v>
      </c>
      <c r="S26" s="20">
        <v>0</v>
      </c>
      <c r="T26" s="20">
        <v>1.4</v>
      </c>
    </row>
    <row r="27" spans="1:20" x14ac:dyDescent="0.25">
      <c r="A27" s="1" t="s">
        <v>180</v>
      </c>
      <c r="B27" s="19" t="s">
        <v>160</v>
      </c>
      <c r="C27" s="19" t="s">
        <v>169</v>
      </c>
      <c r="D27" s="20">
        <v>580780</v>
      </c>
      <c r="E27" s="21">
        <v>45265.42264074074</v>
      </c>
      <c r="F27" s="22">
        <f t="shared" si="0"/>
        <v>8</v>
      </c>
      <c r="G27" s="23"/>
      <c r="H27" s="19">
        <f t="shared" si="1"/>
        <v>8</v>
      </c>
      <c r="I27" s="24" t="s">
        <v>37</v>
      </c>
      <c r="J27" s="24" t="s">
        <v>16</v>
      </c>
      <c r="K27" s="19" t="s">
        <v>30</v>
      </c>
      <c r="L27" s="19" t="s">
        <v>4</v>
      </c>
      <c r="M27" s="19" t="s">
        <v>4</v>
      </c>
      <c r="N27" s="20">
        <v>0</v>
      </c>
      <c r="O27" s="20">
        <v>0</v>
      </c>
      <c r="P27" s="20">
        <v>0</v>
      </c>
      <c r="Q27" s="20">
        <v>6</v>
      </c>
      <c r="R27" s="20">
        <v>1.4</v>
      </c>
      <c r="S27" s="20">
        <v>0</v>
      </c>
      <c r="T27" s="20">
        <v>0.6</v>
      </c>
    </row>
    <row r="28" spans="1:20" x14ac:dyDescent="0.25">
      <c r="A28" s="1" t="s">
        <v>180</v>
      </c>
      <c r="B28" s="19" t="s">
        <v>160</v>
      </c>
      <c r="C28" s="19" t="s">
        <v>169</v>
      </c>
      <c r="D28" s="20">
        <v>579530</v>
      </c>
      <c r="E28" s="21">
        <v>45261.880171689816</v>
      </c>
      <c r="F28" s="22">
        <f t="shared" si="0"/>
        <v>7.9</v>
      </c>
      <c r="G28" s="23"/>
      <c r="H28" s="19">
        <f t="shared" si="1"/>
        <v>7.9</v>
      </c>
      <c r="I28" s="24" t="s">
        <v>76</v>
      </c>
      <c r="J28" s="24" t="s">
        <v>16</v>
      </c>
      <c r="K28" s="19" t="s">
        <v>44</v>
      </c>
      <c r="L28" s="19" t="s">
        <v>4</v>
      </c>
      <c r="M28" s="19" t="s">
        <v>4</v>
      </c>
      <c r="N28" s="20">
        <v>0</v>
      </c>
      <c r="O28" s="20">
        <v>0</v>
      </c>
      <c r="P28" s="20">
        <v>0</v>
      </c>
      <c r="Q28" s="20">
        <v>6</v>
      </c>
      <c r="R28" s="20">
        <v>1.5</v>
      </c>
      <c r="S28" s="20">
        <v>0</v>
      </c>
      <c r="T28" s="20">
        <v>0.4</v>
      </c>
    </row>
    <row r="29" spans="1:20" x14ac:dyDescent="0.25">
      <c r="A29" s="1" t="s">
        <v>180</v>
      </c>
      <c r="B29" s="19" t="s">
        <v>160</v>
      </c>
      <c r="C29" s="19" t="s">
        <v>169</v>
      </c>
      <c r="D29" s="20">
        <v>576774</v>
      </c>
      <c r="E29" s="21">
        <v>45257.804406469906</v>
      </c>
      <c r="F29" s="22">
        <f t="shared" si="0"/>
        <v>7.7</v>
      </c>
      <c r="G29" s="23"/>
      <c r="H29" s="19">
        <f t="shared" si="1"/>
        <v>7.7</v>
      </c>
      <c r="I29" s="24" t="s">
        <v>115</v>
      </c>
      <c r="J29" s="24" t="s">
        <v>16</v>
      </c>
      <c r="K29" s="19" t="s">
        <v>25</v>
      </c>
      <c r="L29" s="19" t="s">
        <v>4</v>
      </c>
      <c r="M29" s="19" t="s">
        <v>4</v>
      </c>
      <c r="N29" s="20">
        <v>0</v>
      </c>
      <c r="O29" s="20">
        <v>0</v>
      </c>
      <c r="P29" s="20">
        <v>0</v>
      </c>
      <c r="Q29" s="20">
        <v>6</v>
      </c>
      <c r="R29" s="20">
        <v>1.5</v>
      </c>
      <c r="S29" s="20">
        <v>0</v>
      </c>
      <c r="T29" s="20">
        <v>0.2</v>
      </c>
    </row>
    <row r="30" spans="1:20" x14ac:dyDescent="0.25">
      <c r="A30" s="1" t="s">
        <v>180</v>
      </c>
      <c r="B30" s="19" t="s">
        <v>160</v>
      </c>
      <c r="C30" s="19" t="s">
        <v>169</v>
      </c>
      <c r="D30" s="20">
        <v>578057</v>
      </c>
      <c r="E30" s="21">
        <v>45259.901049675922</v>
      </c>
      <c r="F30" s="22">
        <f t="shared" si="0"/>
        <v>6.7</v>
      </c>
      <c r="G30" s="23"/>
      <c r="H30" s="19">
        <f t="shared" si="1"/>
        <v>6.7</v>
      </c>
      <c r="I30" s="24" t="s">
        <v>93</v>
      </c>
      <c r="J30" s="24" t="s">
        <v>16</v>
      </c>
      <c r="K30" s="19" t="s">
        <v>94</v>
      </c>
      <c r="L30" s="19" t="s">
        <v>4</v>
      </c>
      <c r="M30" s="19" t="s">
        <v>4</v>
      </c>
      <c r="N30" s="20">
        <v>0</v>
      </c>
      <c r="O30" s="20">
        <v>0</v>
      </c>
      <c r="P30" s="20">
        <v>0</v>
      </c>
      <c r="Q30" s="20">
        <v>6</v>
      </c>
      <c r="R30" s="20">
        <v>0.5</v>
      </c>
      <c r="S30" s="20">
        <v>0</v>
      </c>
      <c r="T30" s="20">
        <v>0.2</v>
      </c>
    </row>
    <row r="31" spans="1:20" x14ac:dyDescent="0.25">
      <c r="A31" s="1" t="s">
        <v>180</v>
      </c>
      <c r="B31" s="19" t="s">
        <v>160</v>
      </c>
      <c r="C31" s="25" t="s">
        <v>162</v>
      </c>
      <c r="D31" s="20">
        <v>577849</v>
      </c>
      <c r="E31" s="21">
        <v>45259.6625408912</v>
      </c>
      <c r="F31" s="22">
        <f t="shared" si="0"/>
        <v>22.5</v>
      </c>
      <c r="G31" s="23"/>
      <c r="H31" s="19">
        <f t="shared" si="1"/>
        <v>22.5</v>
      </c>
      <c r="I31" s="24" t="s">
        <v>101</v>
      </c>
      <c r="J31" s="24" t="s">
        <v>16</v>
      </c>
      <c r="K31" s="19" t="s">
        <v>11</v>
      </c>
      <c r="L31" s="19" t="s">
        <v>4</v>
      </c>
      <c r="M31" s="19" t="s">
        <v>4</v>
      </c>
      <c r="N31" s="20">
        <v>0</v>
      </c>
      <c r="O31" s="20">
        <v>0</v>
      </c>
      <c r="P31" s="20">
        <v>0</v>
      </c>
      <c r="Q31" s="20">
        <v>6</v>
      </c>
      <c r="R31" s="20">
        <v>1.5</v>
      </c>
      <c r="S31" s="20">
        <v>3</v>
      </c>
      <c r="T31" s="20">
        <v>12</v>
      </c>
    </row>
    <row r="32" spans="1:20" x14ac:dyDescent="0.25">
      <c r="A32" s="1" t="s">
        <v>180</v>
      </c>
      <c r="B32" s="19" t="s">
        <v>160</v>
      </c>
      <c r="C32" s="25" t="s">
        <v>162</v>
      </c>
      <c r="D32" s="20">
        <v>576775</v>
      </c>
      <c r="E32" s="21">
        <v>45257.804420752313</v>
      </c>
      <c r="F32" s="22">
        <f t="shared" si="0"/>
        <v>7.7</v>
      </c>
      <c r="G32" s="23"/>
      <c r="H32" s="19">
        <f t="shared" si="1"/>
        <v>7.7</v>
      </c>
      <c r="I32" s="24" t="s">
        <v>115</v>
      </c>
      <c r="J32" s="24" t="s">
        <v>16</v>
      </c>
      <c r="K32" s="19" t="s">
        <v>25</v>
      </c>
      <c r="L32" s="19" t="s">
        <v>4</v>
      </c>
      <c r="M32" s="19" t="s">
        <v>4</v>
      </c>
      <c r="N32" s="20">
        <v>0</v>
      </c>
      <c r="O32" s="20">
        <v>0</v>
      </c>
      <c r="P32" s="20">
        <v>0</v>
      </c>
      <c r="Q32" s="20">
        <v>6</v>
      </c>
      <c r="R32" s="20">
        <v>1.5</v>
      </c>
      <c r="S32" s="20">
        <v>0</v>
      </c>
      <c r="T32" s="20">
        <v>0.2</v>
      </c>
    </row>
  </sheetData>
  <sortState ref="A2:T32">
    <sortCondition ref="J2:J32"/>
    <sortCondition ref="C2:C32" customList="APROVADO,CLASSIFICADO,REPROVADO,DESCLASSIFICADO,AUSENTE,CANCELADO"/>
    <sortCondition descending="1" ref="F2:F32"/>
    <sortCondition descending="1" ref="N2:N32"/>
    <sortCondition descending="1" ref="T2:T32"/>
    <sortCondition descending="1" ref="S2:S32"/>
    <sortCondition ref="E2:E32"/>
  </sortState>
  <pageMargins left="0.25" right="0.25" top="0.75" bottom="0.75" header="0.3" footer="0.3"/>
  <pageSetup scale="3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8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7" width="15.85546875" style="17" customWidth="1"/>
    <col min="8" max="8" width="13.140625" style="2" bestFit="1" customWidth="1"/>
    <col min="9" max="9" width="41" style="8" bestFit="1" customWidth="1"/>
    <col min="10" max="10" width="20.5703125" style="8" bestFit="1" customWidth="1"/>
    <col min="11" max="11" width="6.42578125" style="2" bestFit="1" customWidth="1"/>
    <col min="12" max="12" width="10" style="2" bestFit="1" customWidth="1"/>
    <col min="13" max="13" width="14.140625" style="2" bestFit="1" customWidth="1"/>
    <col min="14" max="14" width="17.42578125" style="2" bestFit="1" customWidth="1"/>
    <col min="15" max="15" width="28.140625" style="2" bestFit="1" customWidth="1"/>
    <col min="16" max="16" width="29.7109375" style="2" bestFit="1" customWidth="1"/>
    <col min="17" max="17" width="26.5703125" style="2" bestFit="1" customWidth="1"/>
    <col min="18" max="18" width="40.42578125" style="2" bestFit="1" customWidth="1"/>
    <col min="19" max="19" width="47.7109375" style="2" bestFit="1" customWidth="1"/>
    <col min="20" max="20" width="40.140625" style="2" bestFit="1" customWidth="1"/>
    <col min="21" max="16384" width="62.5703125" style="2"/>
  </cols>
  <sheetData>
    <row r="1" spans="1:20" ht="30" x14ac:dyDescent="0.25">
      <c r="A1" s="5" t="s">
        <v>179</v>
      </c>
      <c r="B1" s="5" t="s">
        <v>0</v>
      </c>
      <c r="C1" s="5" t="s">
        <v>145</v>
      </c>
      <c r="D1" s="5" t="s">
        <v>146</v>
      </c>
      <c r="E1" s="5" t="s">
        <v>147</v>
      </c>
      <c r="F1" s="16" t="s">
        <v>148</v>
      </c>
      <c r="G1" s="16" t="s">
        <v>178</v>
      </c>
      <c r="H1" s="5" t="s">
        <v>177</v>
      </c>
      <c r="I1" s="6" t="s">
        <v>149</v>
      </c>
      <c r="J1" s="6" t="s">
        <v>150</v>
      </c>
      <c r="K1" s="5" t="s">
        <v>1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155</v>
      </c>
      <c r="Q1" s="5" t="s">
        <v>156</v>
      </c>
      <c r="R1" s="5" t="s">
        <v>157</v>
      </c>
      <c r="S1" s="5" t="s">
        <v>158</v>
      </c>
      <c r="T1" s="5" t="s">
        <v>159</v>
      </c>
    </row>
    <row r="2" spans="1:20" x14ac:dyDescent="0.25">
      <c r="A2" s="1" t="s">
        <v>180</v>
      </c>
      <c r="B2" s="1" t="s">
        <v>160</v>
      </c>
      <c r="C2" s="1" t="s">
        <v>167</v>
      </c>
      <c r="D2" s="3">
        <v>576818</v>
      </c>
      <c r="E2" s="4">
        <v>45258.027561400464</v>
      </c>
      <c r="F2" s="18">
        <f t="shared" ref="F2:F18" si="0">G2+H2</f>
        <v>41.5</v>
      </c>
      <c r="G2" s="18">
        <v>19</v>
      </c>
      <c r="H2" s="1">
        <f t="shared" ref="H2:H18" si="1">N2+O2+P2+Q2+R2+S2+T2</f>
        <v>22.5</v>
      </c>
      <c r="I2" s="7" t="s">
        <v>113</v>
      </c>
      <c r="J2" s="7" t="s">
        <v>6</v>
      </c>
      <c r="K2" s="1" t="s">
        <v>60</v>
      </c>
      <c r="L2" s="1" t="s">
        <v>4</v>
      </c>
      <c r="M2" s="1" t="s">
        <v>4</v>
      </c>
      <c r="N2" s="3">
        <v>0</v>
      </c>
      <c r="O2" s="3">
        <v>0</v>
      </c>
      <c r="P2" s="3">
        <v>0</v>
      </c>
      <c r="Q2" s="3">
        <v>6</v>
      </c>
      <c r="R2" s="3">
        <v>1.5</v>
      </c>
      <c r="S2" s="3">
        <v>3</v>
      </c>
      <c r="T2" s="3">
        <v>12</v>
      </c>
    </row>
    <row r="3" spans="1:20" x14ac:dyDescent="0.25">
      <c r="A3" s="1" t="s">
        <v>180</v>
      </c>
      <c r="B3" s="1" t="s">
        <v>160</v>
      </c>
      <c r="C3" s="1" t="s">
        <v>167</v>
      </c>
      <c r="D3" s="3">
        <v>579520</v>
      </c>
      <c r="E3" s="4">
        <v>45261.868315254629</v>
      </c>
      <c r="F3" s="18">
        <f t="shared" si="0"/>
        <v>26.7</v>
      </c>
      <c r="G3" s="18">
        <v>10</v>
      </c>
      <c r="H3" s="1">
        <f t="shared" si="1"/>
        <v>16.7</v>
      </c>
      <c r="I3" s="7" t="s">
        <v>77</v>
      </c>
      <c r="J3" s="7" t="s">
        <v>6</v>
      </c>
      <c r="K3" s="1" t="s">
        <v>14</v>
      </c>
      <c r="L3" s="1" t="s">
        <v>20</v>
      </c>
      <c r="M3" s="1" t="s">
        <v>4</v>
      </c>
      <c r="N3" s="3">
        <v>6</v>
      </c>
      <c r="O3" s="3">
        <v>4</v>
      </c>
      <c r="P3" s="3">
        <v>0</v>
      </c>
      <c r="Q3" s="3">
        <v>6</v>
      </c>
      <c r="R3" s="3">
        <v>0.3</v>
      </c>
      <c r="S3" s="3">
        <v>0</v>
      </c>
      <c r="T3" s="3">
        <v>0.4</v>
      </c>
    </row>
    <row r="4" spans="1:20" x14ac:dyDescent="0.25">
      <c r="A4" s="1" t="s">
        <v>180</v>
      </c>
      <c r="B4" s="1" t="s">
        <v>160</v>
      </c>
      <c r="C4" s="1" t="s">
        <v>167</v>
      </c>
      <c r="D4" s="3">
        <v>575535</v>
      </c>
      <c r="E4" s="4">
        <v>45254.611510439812</v>
      </c>
      <c r="F4" s="18">
        <f t="shared" si="0"/>
        <v>25.2</v>
      </c>
      <c r="G4" s="18">
        <v>13.5</v>
      </c>
      <c r="H4" s="1">
        <f t="shared" si="1"/>
        <v>11.7</v>
      </c>
      <c r="I4" s="7" t="s">
        <v>137</v>
      </c>
      <c r="J4" s="7" t="s">
        <v>6</v>
      </c>
      <c r="K4" s="1" t="s">
        <v>14</v>
      </c>
      <c r="L4" s="1" t="s">
        <v>4</v>
      </c>
      <c r="M4" s="1" t="s">
        <v>4</v>
      </c>
      <c r="N4" s="3">
        <v>0</v>
      </c>
      <c r="O4" s="3">
        <v>0</v>
      </c>
      <c r="P4" s="3">
        <v>0</v>
      </c>
      <c r="Q4" s="3">
        <v>6</v>
      </c>
      <c r="R4" s="3">
        <v>1.5</v>
      </c>
      <c r="S4" s="3">
        <v>3</v>
      </c>
      <c r="T4" s="3">
        <v>1.2</v>
      </c>
    </row>
    <row r="5" spans="1:20" x14ac:dyDescent="0.25">
      <c r="A5" s="1" t="s">
        <v>180</v>
      </c>
      <c r="B5" s="1" t="s">
        <v>160</v>
      </c>
      <c r="C5" s="1" t="s">
        <v>167</v>
      </c>
      <c r="D5" s="3">
        <v>575403</v>
      </c>
      <c r="E5" s="4">
        <v>45254.511451203703</v>
      </c>
      <c r="F5" s="18">
        <f t="shared" si="0"/>
        <v>22.33</v>
      </c>
      <c r="G5" s="18">
        <v>14.33</v>
      </c>
      <c r="H5" s="1">
        <f t="shared" si="1"/>
        <v>8</v>
      </c>
      <c r="I5" s="7" t="s">
        <v>141</v>
      </c>
      <c r="J5" s="7" t="s">
        <v>6</v>
      </c>
      <c r="K5" s="1" t="s">
        <v>54</v>
      </c>
      <c r="L5" s="1" t="s">
        <v>4</v>
      </c>
      <c r="M5" s="1" t="s">
        <v>4</v>
      </c>
      <c r="N5" s="3">
        <v>0</v>
      </c>
      <c r="O5" s="3">
        <v>0</v>
      </c>
      <c r="P5" s="3">
        <v>0</v>
      </c>
      <c r="Q5" s="3">
        <v>6</v>
      </c>
      <c r="R5" s="3">
        <v>1.2</v>
      </c>
      <c r="S5" s="3">
        <v>0</v>
      </c>
      <c r="T5" s="3">
        <v>0.8</v>
      </c>
    </row>
    <row r="6" spans="1:20" x14ac:dyDescent="0.25">
      <c r="A6" s="1" t="s">
        <v>180</v>
      </c>
      <c r="B6" s="1" t="s">
        <v>160</v>
      </c>
      <c r="C6" s="1" t="s">
        <v>167</v>
      </c>
      <c r="D6" s="3">
        <v>576258</v>
      </c>
      <c r="E6" s="4">
        <v>45256.883869756944</v>
      </c>
      <c r="F6" s="18">
        <f t="shared" si="0"/>
        <v>21.43</v>
      </c>
      <c r="G6" s="18">
        <v>13.83</v>
      </c>
      <c r="H6" s="1">
        <f t="shared" si="1"/>
        <v>7.6</v>
      </c>
      <c r="I6" s="7" t="s">
        <v>72</v>
      </c>
      <c r="J6" s="7" t="s">
        <v>6</v>
      </c>
      <c r="K6" s="1" t="s">
        <v>10</v>
      </c>
      <c r="L6" s="1" t="s">
        <v>4</v>
      </c>
      <c r="M6" s="1" t="s">
        <v>4</v>
      </c>
      <c r="N6" s="3">
        <v>0</v>
      </c>
      <c r="O6" s="3">
        <v>0</v>
      </c>
      <c r="P6" s="3">
        <v>0</v>
      </c>
      <c r="Q6" s="3">
        <v>6</v>
      </c>
      <c r="R6" s="3">
        <v>1</v>
      </c>
      <c r="S6" s="3">
        <v>0</v>
      </c>
      <c r="T6" s="3">
        <v>0.6</v>
      </c>
    </row>
    <row r="7" spans="1:20" x14ac:dyDescent="0.25">
      <c r="A7" s="1" t="s">
        <v>180</v>
      </c>
      <c r="B7" s="1" t="s">
        <v>160</v>
      </c>
      <c r="C7" s="1" t="s">
        <v>161</v>
      </c>
      <c r="D7" s="3">
        <v>581208</v>
      </c>
      <c r="E7" s="4">
        <v>45265.82563796296</v>
      </c>
      <c r="F7" s="18">
        <f t="shared" si="0"/>
        <v>21</v>
      </c>
      <c r="G7" s="18"/>
      <c r="H7" s="1">
        <f t="shared" si="1"/>
        <v>21</v>
      </c>
      <c r="I7" s="7" t="s">
        <v>23</v>
      </c>
      <c r="J7" s="7" t="s">
        <v>6</v>
      </c>
      <c r="K7" s="1" t="s">
        <v>22</v>
      </c>
      <c r="L7" s="1" t="s">
        <v>4</v>
      </c>
      <c r="M7" s="1" t="s">
        <v>4</v>
      </c>
      <c r="N7" s="3">
        <v>0</v>
      </c>
      <c r="O7" s="3">
        <v>0</v>
      </c>
      <c r="P7" s="3">
        <v>0</v>
      </c>
      <c r="Q7" s="3">
        <v>6</v>
      </c>
      <c r="R7" s="3">
        <v>0</v>
      </c>
      <c r="S7" s="3">
        <v>3</v>
      </c>
      <c r="T7" s="3">
        <v>12</v>
      </c>
    </row>
    <row r="8" spans="1:20" x14ac:dyDescent="0.25">
      <c r="A8" s="1" t="s">
        <v>180</v>
      </c>
      <c r="B8" s="1" t="s">
        <v>160</v>
      </c>
      <c r="C8" s="1" t="s">
        <v>161</v>
      </c>
      <c r="D8" s="3">
        <v>578086</v>
      </c>
      <c r="E8" s="4">
        <v>45259.9617702662</v>
      </c>
      <c r="F8" s="18">
        <f t="shared" si="0"/>
        <v>15.3</v>
      </c>
      <c r="G8" s="18"/>
      <c r="H8" s="1">
        <f t="shared" si="1"/>
        <v>15.3</v>
      </c>
      <c r="I8" s="7" t="s">
        <v>90</v>
      </c>
      <c r="J8" s="7" t="s">
        <v>6</v>
      </c>
      <c r="K8" s="1" t="s">
        <v>22</v>
      </c>
      <c r="L8" s="1" t="s">
        <v>4</v>
      </c>
      <c r="M8" s="1" t="s">
        <v>4</v>
      </c>
      <c r="N8" s="3">
        <v>0</v>
      </c>
      <c r="O8" s="3">
        <v>0</v>
      </c>
      <c r="P8" s="3">
        <v>0</v>
      </c>
      <c r="Q8" s="3">
        <v>6</v>
      </c>
      <c r="R8" s="3">
        <v>1.5</v>
      </c>
      <c r="S8" s="3">
        <v>3</v>
      </c>
      <c r="T8" s="3">
        <v>4.8</v>
      </c>
    </row>
    <row r="9" spans="1:20" x14ac:dyDescent="0.25">
      <c r="A9" s="1" t="s">
        <v>180</v>
      </c>
      <c r="B9" s="1" t="s">
        <v>160</v>
      </c>
      <c r="C9" s="1" t="s">
        <v>161</v>
      </c>
      <c r="D9" s="3">
        <v>580607</v>
      </c>
      <c r="E9" s="4">
        <v>45265.077094120366</v>
      </c>
      <c r="F9" s="18">
        <f t="shared" si="0"/>
        <v>14.399999999999999</v>
      </c>
      <c r="G9" s="18"/>
      <c r="H9" s="1">
        <f t="shared" si="1"/>
        <v>14.399999999999999</v>
      </c>
      <c r="I9" s="7" t="s">
        <v>42</v>
      </c>
      <c r="J9" s="7" t="s">
        <v>6</v>
      </c>
      <c r="K9" s="1" t="s">
        <v>5</v>
      </c>
      <c r="L9" s="1" t="s">
        <v>4</v>
      </c>
      <c r="M9" s="1" t="s">
        <v>4</v>
      </c>
      <c r="N9" s="3">
        <v>0</v>
      </c>
      <c r="O9" s="3">
        <v>0</v>
      </c>
      <c r="P9" s="3">
        <v>0</v>
      </c>
      <c r="Q9" s="3">
        <v>6</v>
      </c>
      <c r="R9" s="3">
        <v>0.6</v>
      </c>
      <c r="S9" s="3">
        <v>3</v>
      </c>
      <c r="T9" s="3">
        <v>4.8</v>
      </c>
    </row>
    <row r="10" spans="1:20" x14ac:dyDescent="0.25">
      <c r="A10" s="1" t="s">
        <v>180</v>
      </c>
      <c r="B10" s="1" t="s">
        <v>160</v>
      </c>
      <c r="C10" s="1" t="s">
        <v>161</v>
      </c>
      <c r="D10" s="3">
        <v>577182</v>
      </c>
      <c r="E10" s="4">
        <v>45258.585341469909</v>
      </c>
      <c r="F10" s="18">
        <f t="shared" si="0"/>
        <v>12.3</v>
      </c>
      <c r="G10" s="18"/>
      <c r="H10" s="1">
        <f t="shared" si="1"/>
        <v>12.3</v>
      </c>
      <c r="I10" s="7" t="s">
        <v>110</v>
      </c>
      <c r="J10" s="7" t="s">
        <v>6</v>
      </c>
      <c r="K10" s="1" t="s">
        <v>36</v>
      </c>
      <c r="L10" s="1" t="s">
        <v>4</v>
      </c>
      <c r="M10" s="1" t="s">
        <v>4</v>
      </c>
      <c r="N10" s="3">
        <v>0</v>
      </c>
      <c r="O10" s="3">
        <v>0</v>
      </c>
      <c r="P10" s="3">
        <v>0</v>
      </c>
      <c r="Q10" s="3">
        <v>6</v>
      </c>
      <c r="R10" s="3">
        <v>0.5</v>
      </c>
      <c r="S10" s="3">
        <v>3</v>
      </c>
      <c r="T10" s="3">
        <v>2.8</v>
      </c>
    </row>
    <row r="11" spans="1:20" x14ac:dyDescent="0.25">
      <c r="A11" s="1" t="s">
        <v>180</v>
      </c>
      <c r="B11" s="1" t="s">
        <v>160</v>
      </c>
      <c r="C11" s="1" t="s">
        <v>161</v>
      </c>
      <c r="D11" s="3">
        <v>579085</v>
      </c>
      <c r="E11" s="4">
        <v>45261.420939745367</v>
      </c>
      <c r="F11" s="18">
        <f t="shared" si="0"/>
        <v>10.6</v>
      </c>
      <c r="G11" s="18"/>
      <c r="H11" s="1">
        <f t="shared" si="1"/>
        <v>10.6</v>
      </c>
      <c r="I11" s="7" t="s">
        <v>82</v>
      </c>
      <c r="J11" s="7" t="s">
        <v>6</v>
      </c>
      <c r="K11" s="1" t="s">
        <v>14</v>
      </c>
      <c r="L11" s="1" t="s">
        <v>4</v>
      </c>
      <c r="M11" s="1" t="s">
        <v>4</v>
      </c>
      <c r="N11" s="3">
        <v>0</v>
      </c>
      <c r="O11" s="3">
        <v>0</v>
      </c>
      <c r="P11" s="3">
        <v>0</v>
      </c>
      <c r="Q11" s="3">
        <v>6</v>
      </c>
      <c r="R11" s="3">
        <v>1</v>
      </c>
      <c r="S11" s="3">
        <v>0</v>
      </c>
      <c r="T11" s="3">
        <v>3.6</v>
      </c>
    </row>
    <row r="12" spans="1:20" x14ac:dyDescent="0.25">
      <c r="A12" s="1" t="s">
        <v>180</v>
      </c>
      <c r="B12" s="1" t="s">
        <v>160</v>
      </c>
      <c r="C12" s="1" t="s">
        <v>161</v>
      </c>
      <c r="D12" s="3">
        <v>581290</v>
      </c>
      <c r="E12" s="4">
        <v>45265.986696701388</v>
      </c>
      <c r="F12" s="18">
        <f t="shared" si="0"/>
        <v>6</v>
      </c>
      <c r="G12" s="18"/>
      <c r="H12" s="1">
        <f t="shared" si="1"/>
        <v>6</v>
      </c>
      <c r="I12" s="7" t="s">
        <v>2</v>
      </c>
      <c r="J12" s="7" t="s">
        <v>6</v>
      </c>
      <c r="K12" s="1" t="s">
        <v>3</v>
      </c>
      <c r="L12" s="1" t="s">
        <v>4</v>
      </c>
      <c r="M12" s="1" t="s">
        <v>4</v>
      </c>
      <c r="N12" s="3">
        <v>0</v>
      </c>
      <c r="O12" s="3">
        <v>0</v>
      </c>
      <c r="P12" s="3">
        <v>0</v>
      </c>
      <c r="Q12" s="3">
        <v>6</v>
      </c>
      <c r="R12" s="3">
        <v>0</v>
      </c>
      <c r="S12" s="3">
        <v>0</v>
      </c>
      <c r="T12" s="3">
        <v>0</v>
      </c>
    </row>
    <row r="13" spans="1:20" x14ac:dyDescent="0.25">
      <c r="A13" s="1" t="s">
        <v>180</v>
      </c>
      <c r="B13" s="1" t="s">
        <v>160</v>
      </c>
      <c r="C13" s="1" t="s">
        <v>169</v>
      </c>
      <c r="D13" s="3">
        <v>576146</v>
      </c>
      <c r="E13" s="4">
        <v>45256.534755208333</v>
      </c>
      <c r="F13" s="18">
        <f t="shared" si="0"/>
        <v>18</v>
      </c>
      <c r="G13" s="18"/>
      <c r="H13" s="1">
        <f t="shared" si="1"/>
        <v>18</v>
      </c>
      <c r="I13" s="7" t="s">
        <v>126</v>
      </c>
      <c r="J13" s="7" t="s">
        <v>6</v>
      </c>
      <c r="K13" s="1" t="s">
        <v>57</v>
      </c>
      <c r="L13" s="1" t="s">
        <v>4</v>
      </c>
      <c r="M13" s="1" t="s">
        <v>4</v>
      </c>
      <c r="N13" s="3">
        <v>0</v>
      </c>
      <c r="O13" s="3">
        <v>0</v>
      </c>
      <c r="P13" s="3">
        <v>0</v>
      </c>
      <c r="Q13" s="3">
        <v>6</v>
      </c>
      <c r="R13" s="3">
        <v>0</v>
      </c>
      <c r="S13" s="3">
        <v>0</v>
      </c>
      <c r="T13" s="3">
        <v>12</v>
      </c>
    </row>
    <row r="14" spans="1:20" x14ac:dyDescent="0.25">
      <c r="A14" s="1" t="s">
        <v>180</v>
      </c>
      <c r="B14" s="1" t="s">
        <v>160</v>
      </c>
      <c r="C14" s="1" t="s">
        <v>169</v>
      </c>
      <c r="D14" s="3">
        <v>580361</v>
      </c>
      <c r="E14" s="4">
        <v>45264.652587152777</v>
      </c>
      <c r="F14" s="18">
        <f t="shared" si="0"/>
        <v>15.6</v>
      </c>
      <c r="G14" s="18"/>
      <c r="H14" s="1">
        <f t="shared" si="1"/>
        <v>15.6</v>
      </c>
      <c r="I14" s="7" t="s">
        <v>59</v>
      </c>
      <c r="J14" s="7" t="s">
        <v>6</v>
      </c>
      <c r="K14" s="1" t="s">
        <v>60</v>
      </c>
      <c r="L14" s="1" t="s">
        <v>4</v>
      </c>
      <c r="M14" s="1" t="s">
        <v>4</v>
      </c>
      <c r="N14" s="3">
        <v>0</v>
      </c>
      <c r="O14" s="3">
        <v>0</v>
      </c>
      <c r="P14" s="3">
        <v>0</v>
      </c>
      <c r="Q14" s="3">
        <v>6</v>
      </c>
      <c r="R14" s="3">
        <v>0.2</v>
      </c>
      <c r="S14" s="3">
        <v>3</v>
      </c>
      <c r="T14" s="3">
        <v>6.4</v>
      </c>
    </row>
    <row r="15" spans="1:20" x14ac:dyDescent="0.25">
      <c r="A15" s="1" t="s">
        <v>180</v>
      </c>
      <c r="B15" s="1" t="s">
        <v>160</v>
      </c>
      <c r="C15" s="1" t="s">
        <v>169</v>
      </c>
      <c r="D15" s="3">
        <v>577993</v>
      </c>
      <c r="E15" s="4">
        <v>45259.812540381943</v>
      </c>
      <c r="F15" s="18">
        <f t="shared" si="0"/>
        <v>13.9</v>
      </c>
      <c r="G15" s="18"/>
      <c r="H15" s="1">
        <f t="shared" si="1"/>
        <v>13.9</v>
      </c>
      <c r="I15" s="7" t="s">
        <v>97</v>
      </c>
      <c r="J15" s="7" t="s">
        <v>6</v>
      </c>
      <c r="K15" s="1" t="s">
        <v>60</v>
      </c>
      <c r="L15" s="1" t="s">
        <v>4</v>
      </c>
      <c r="M15" s="1" t="s">
        <v>4</v>
      </c>
      <c r="N15" s="3">
        <v>0</v>
      </c>
      <c r="O15" s="3">
        <v>0</v>
      </c>
      <c r="P15" s="3">
        <v>0</v>
      </c>
      <c r="Q15" s="3">
        <v>6</v>
      </c>
      <c r="R15" s="3">
        <v>1.5</v>
      </c>
      <c r="S15" s="3">
        <v>3</v>
      </c>
      <c r="T15" s="3">
        <v>3.4</v>
      </c>
    </row>
    <row r="16" spans="1:20" x14ac:dyDescent="0.25">
      <c r="A16" s="1" t="s">
        <v>180</v>
      </c>
      <c r="B16" s="1" t="s">
        <v>160</v>
      </c>
      <c r="C16" s="1" t="s">
        <v>169</v>
      </c>
      <c r="D16" s="3">
        <v>578014</v>
      </c>
      <c r="E16" s="4">
        <v>45259.847423194442</v>
      </c>
      <c r="F16" s="18">
        <f t="shared" si="0"/>
        <v>10.799999999999999</v>
      </c>
      <c r="G16" s="18"/>
      <c r="H16" s="1">
        <f t="shared" si="1"/>
        <v>10.799999999999999</v>
      </c>
      <c r="I16" s="7" t="s">
        <v>96</v>
      </c>
      <c r="J16" s="7" t="s">
        <v>6</v>
      </c>
      <c r="K16" s="1" t="s">
        <v>67</v>
      </c>
      <c r="L16" s="1" t="s">
        <v>4</v>
      </c>
      <c r="M16" s="1" t="s">
        <v>4</v>
      </c>
      <c r="N16" s="3">
        <v>0</v>
      </c>
      <c r="O16" s="3">
        <v>0</v>
      </c>
      <c r="P16" s="3">
        <v>0</v>
      </c>
      <c r="Q16" s="3">
        <v>6</v>
      </c>
      <c r="R16" s="3">
        <v>0.2</v>
      </c>
      <c r="S16" s="3">
        <v>3</v>
      </c>
      <c r="T16" s="3">
        <v>1.6</v>
      </c>
    </row>
    <row r="17" spans="1:20" x14ac:dyDescent="0.25">
      <c r="A17" s="1" t="s">
        <v>180</v>
      </c>
      <c r="B17" s="1" t="s">
        <v>160</v>
      </c>
      <c r="C17" s="1" t="s">
        <v>169</v>
      </c>
      <c r="D17" s="3">
        <v>576274</v>
      </c>
      <c r="E17" s="4">
        <v>45257.008630590273</v>
      </c>
      <c r="F17" s="18">
        <f t="shared" si="0"/>
        <v>7.6000000000000005</v>
      </c>
      <c r="G17" s="18"/>
      <c r="H17" s="1">
        <f t="shared" si="1"/>
        <v>7.6000000000000005</v>
      </c>
      <c r="I17" s="7" t="s">
        <v>121</v>
      </c>
      <c r="J17" s="7" t="s">
        <v>6</v>
      </c>
      <c r="K17" s="1" t="s">
        <v>32</v>
      </c>
      <c r="L17" s="1" t="s">
        <v>4</v>
      </c>
      <c r="M17" s="1" t="s">
        <v>4</v>
      </c>
      <c r="N17" s="3">
        <v>0</v>
      </c>
      <c r="O17" s="3">
        <v>0</v>
      </c>
      <c r="P17" s="3">
        <v>0</v>
      </c>
      <c r="Q17" s="3">
        <v>6</v>
      </c>
      <c r="R17" s="3">
        <v>1.2</v>
      </c>
      <c r="S17" s="3">
        <v>0</v>
      </c>
      <c r="T17" s="3">
        <v>0.4</v>
      </c>
    </row>
    <row r="18" spans="1:20" x14ac:dyDescent="0.25">
      <c r="A18" s="1" t="s">
        <v>180</v>
      </c>
      <c r="B18" s="1" t="s">
        <v>160</v>
      </c>
      <c r="C18" s="1" t="s">
        <v>169</v>
      </c>
      <c r="D18" s="3">
        <v>576653</v>
      </c>
      <c r="E18" s="4">
        <v>45257.687688402773</v>
      </c>
      <c r="F18" s="18">
        <f t="shared" si="0"/>
        <v>7</v>
      </c>
      <c r="G18" s="18"/>
      <c r="H18" s="1">
        <f t="shared" si="1"/>
        <v>7</v>
      </c>
      <c r="I18" s="7" t="s">
        <v>117</v>
      </c>
      <c r="J18" s="7" t="s">
        <v>6</v>
      </c>
      <c r="K18" s="1" t="s">
        <v>25</v>
      </c>
      <c r="L18" s="1" t="s">
        <v>4</v>
      </c>
      <c r="M18" s="1" t="s">
        <v>4</v>
      </c>
      <c r="N18" s="3">
        <v>0</v>
      </c>
      <c r="O18" s="3">
        <v>0</v>
      </c>
      <c r="P18" s="3">
        <v>0</v>
      </c>
      <c r="Q18" s="3">
        <v>6</v>
      </c>
      <c r="R18" s="3">
        <v>0.4</v>
      </c>
      <c r="S18" s="3">
        <v>0</v>
      </c>
      <c r="T18" s="3">
        <v>0.6</v>
      </c>
    </row>
  </sheetData>
  <sortState ref="A2:T18">
    <sortCondition ref="C2:C18" customList="APROVADO,CLASSIFICADO,REPROVADO,DESCLASSIFICADO,AUSENTE,CANCELADO"/>
    <sortCondition descending="1" ref="F2:F18"/>
    <sortCondition descending="1" ref="N2:N18"/>
    <sortCondition descending="1" ref="T2:T18"/>
    <sortCondition descending="1" ref="S2:S18"/>
    <sortCondition ref="E2:E18"/>
  </sortState>
  <pageMargins left="0.25" right="0.25" top="0.75" bottom="0.75" header="0.3" footer="0.3"/>
  <pageSetup scale="31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1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7" width="15.85546875" style="2" customWidth="1"/>
    <col min="8" max="8" width="13.140625" style="2" bestFit="1" customWidth="1"/>
    <col min="9" max="9" width="41" style="8" bestFit="1" customWidth="1"/>
    <col min="10" max="10" width="20.5703125" style="8" bestFit="1" customWidth="1"/>
    <col min="11" max="11" width="6.42578125" style="2" bestFit="1" customWidth="1"/>
    <col min="12" max="12" width="10" style="2" bestFit="1" customWidth="1"/>
    <col min="13" max="13" width="14.140625" style="2" bestFit="1" customWidth="1"/>
    <col min="14" max="14" width="17.42578125" style="2" bestFit="1" customWidth="1"/>
    <col min="15" max="15" width="28.140625" style="2" bestFit="1" customWidth="1"/>
    <col min="16" max="16" width="29.7109375" style="2" bestFit="1" customWidth="1"/>
    <col min="17" max="17" width="26.5703125" style="2" bestFit="1" customWidth="1"/>
    <col min="18" max="18" width="40.42578125" style="2" bestFit="1" customWidth="1"/>
    <col min="19" max="19" width="47.7109375" style="2" bestFit="1" customWidth="1"/>
    <col min="20" max="20" width="40.140625" style="2" bestFit="1" customWidth="1"/>
    <col min="21" max="16384" width="62.5703125" style="2"/>
  </cols>
  <sheetData>
    <row r="1" spans="1:20" ht="30" x14ac:dyDescent="0.25">
      <c r="A1" s="5" t="s">
        <v>179</v>
      </c>
      <c r="B1" s="5" t="s">
        <v>0</v>
      </c>
      <c r="C1" s="5" t="s">
        <v>145</v>
      </c>
      <c r="D1" s="5" t="s">
        <v>146</v>
      </c>
      <c r="E1" s="5" t="s">
        <v>147</v>
      </c>
      <c r="F1" s="5" t="s">
        <v>148</v>
      </c>
      <c r="G1" s="5" t="s">
        <v>178</v>
      </c>
      <c r="H1" s="5" t="s">
        <v>177</v>
      </c>
      <c r="I1" s="6" t="s">
        <v>149</v>
      </c>
      <c r="J1" s="6" t="s">
        <v>150</v>
      </c>
      <c r="K1" s="5" t="s">
        <v>1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155</v>
      </c>
      <c r="Q1" s="5" t="s">
        <v>156</v>
      </c>
      <c r="R1" s="5" t="s">
        <v>157</v>
      </c>
      <c r="S1" s="5" t="s">
        <v>158</v>
      </c>
      <c r="T1" s="5" t="s">
        <v>159</v>
      </c>
    </row>
    <row r="2" spans="1:20" x14ac:dyDescent="0.25">
      <c r="A2" s="1" t="s">
        <v>180</v>
      </c>
      <c r="B2" s="1" t="s">
        <v>160</v>
      </c>
      <c r="C2" s="1" t="s">
        <v>169</v>
      </c>
      <c r="D2" s="3">
        <v>579931</v>
      </c>
      <c r="E2" s="4">
        <v>45263.911732800923</v>
      </c>
      <c r="F2" s="1">
        <f>G2+H2</f>
        <v>7.8</v>
      </c>
      <c r="G2" s="1">
        <v>0</v>
      </c>
      <c r="H2" s="1">
        <f>N2+O2+P2+Q2+R2+S2+T2</f>
        <v>7.8</v>
      </c>
      <c r="I2" s="7" t="s">
        <v>68</v>
      </c>
      <c r="J2" s="7" t="s">
        <v>9</v>
      </c>
      <c r="K2" s="1" t="s">
        <v>3</v>
      </c>
      <c r="L2" s="1" t="s">
        <v>4</v>
      </c>
      <c r="M2" s="1" t="s">
        <v>4</v>
      </c>
      <c r="N2" s="3">
        <v>0</v>
      </c>
      <c r="O2" s="3">
        <v>0</v>
      </c>
      <c r="P2" s="3">
        <v>3</v>
      </c>
      <c r="Q2" s="3">
        <v>0</v>
      </c>
      <c r="R2" s="3">
        <v>0</v>
      </c>
      <c r="S2" s="3">
        <v>0</v>
      </c>
      <c r="T2" s="3">
        <v>4.8</v>
      </c>
    </row>
    <row r="3" spans="1:20" x14ac:dyDescent="0.25">
      <c r="A3" s="1" t="s">
        <v>180</v>
      </c>
      <c r="B3" s="1" t="s">
        <v>160</v>
      </c>
      <c r="C3" s="1" t="s">
        <v>161</v>
      </c>
      <c r="D3" s="3">
        <v>577728</v>
      </c>
      <c r="E3" s="4">
        <v>45259.546802407407</v>
      </c>
      <c r="F3" s="1">
        <f t="shared" ref="F3:F4" si="0">G3+H3</f>
        <v>16.5</v>
      </c>
      <c r="G3" s="4"/>
      <c r="H3" s="1">
        <f>N3+O3+P3+Q3+R3+S3+T3</f>
        <v>16.5</v>
      </c>
      <c r="I3" s="7" t="s">
        <v>102</v>
      </c>
      <c r="J3" s="7" t="s">
        <v>9</v>
      </c>
      <c r="K3" s="1" t="s">
        <v>103</v>
      </c>
      <c r="L3" s="1" t="s">
        <v>4</v>
      </c>
      <c r="M3" s="1" t="s">
        <v>4</v>
      </c>
      <c r="N3" s="3">
        <v>0</v>
      </c>
      <c r="O3" s="3">
        <v>0</v>
      </c>
      <c r="P3" s="3">
        <v>0</v>
      </c>
      <c r="Q3" s="3">
        <v>0</v>
      </c>
      <c r="R3" s="3">
        <v>1.5</v>
      </c>
      <c r="S3" s="3">
        <v>3</v>
      </c>
      <c r="T3" s="3">
        <v>12</v>
      </c>
    </row>
    <row r="4" spans="1:20" x14ac:dyDescent="0.25">
      <c r="A4" s="1" t="s">
        <v>180</v>
      </c>
      <c r="B4" s="1" t="s">
        <v>160</v>
      </c>
      <c r="C4" s="1" t="s">
        <v>161</v>
      </c>
      <c r="D4" s="3">
        <v>581263</v>
      </c>
      <c r="E4" s="4">
        <v>45265.978977569444</v>
      </c>
      <c r="F4" s="1">
        <f t="shared" si="0"/>
        <v>10.3</v>
      </c>
      <c r="G4" s="4"/>
      <c r="H4" s="1">
        <f>N4+O4+P4+Q4+R4+S4+T4</f>
        <v>10.3</v>
      </c>
      <c r="I4" s="7" t="s">
        <v>8</v>
      </c>
      <c r="J4" s="7" t="s">
        <v>9</v>
      </c>
      <c r="K4" s="1" t="s">
        <v>10</v>
      </c>
      <c r="L4" s="1" t="s">
        <v>4</v>
      </c>
      <c r="M4" s="1" t="s">
        <v>4</v>
      </c>
      <c r="N4" s="3">
        <v>0</v>
      </c>
      <c r="O4" s="3">
        <v>0</v>
      </c>
      <c r="P4" s="3">
        <v>0</v>
      </c>
      <c r="Q4" s="3">
        <v>0</v>
      </c>
      <c r="R4" s="3">
        <v>1.5</v>
      </c>
      <c r="S4" s="3">
        <v>4</v>
      </c>
      <c r="T4" s="3">
        <v>4.8</v>
      </c>
    </row>
    <row r="11" spans="1:20" x14ac:dyDescent="0.25">
      <c r="F11" s="8"/>
      <c r="G11" s="8"/>
      <c r="I11" s="2"/>
      <c r="J11" s="2"/>
    </row>
  </sheetData>
  <pageMargins left="0.25" right="0.25" top="0.75" bottom="0.75" header="0.3" footer="0.3"/>
  <pageSetup scale="31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9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8" bestFit="1" customWidth="1"/>
    <col min="4" max="4" width="10.7109375" style="2" bestFit="1" customWidth="1"/>
    <col min="5" max="5" width="15.85546875" style="2" bestFit="1" customWidth="1"/>
    <col min="6" max="7" width="15.85546875" style="17" customWidth="1"/>
    <col min="8" max="8" width="13.140625" style="2" bestFit="1" customWidth="1"/>
    <col min="9" max="9" width="41" style="8" bestFit="1" customWidth="1"/>
    <col min="10" max="10" width="20.5703125" style="8" bestFit="1" customWidth="1"/>
    <col min="11" max="11" width="6.42578125" style="2" bestFit="1" customWidth="1"/>
    <col min="12" max="12" width="10" style="2" bestFit="1" customWidth="1"/>
    <col min="13" max="13" width="14.140625" style="2" bestFit="1" customWidth="1"/>
    <col min="14" max="14" width="17.42578125" style="2" bestFit="1" customWidth="1"/>
    <col min="15" max="15" width="28.140625" style="2" bestFit="1" customWidth="1"/>
    <col min="16" max="16" width="29.7109375" style="2" bestFit="1" customWidth="1"/>
    <col min="17" max="17" width="26.5703125" style="2" bestFit="1" customWidth="1"/>
    <col min="18" max="18" width="40.42578125" style="2" bestFit="1" customWidth="1"/>
    <col min="19" max="19" width="47.7109375" style="2" bestFit="1" customWidth="1"/>
    <col min="20" max="20" width="40.140625" style="2" bestFit="1" customWidth="1"/>
    <col min="21" max="16384" width="62.5703125" style="2"/>
  </cols>
  <sheetData>
    <row r="1" spans="1:20" ht="30" x14ac:dyDescent="0.25">
      <c r="A1" s="5" t="s">
        <v>179</v>
      </c>
      <c r="B1" s="5" t="s">
        <v>0</v>
      </c>
      <c r="C1" s="26" t="s">
        <v>145</v>
      </c>
      <c r="D1" s="5" t="s">
        <v>146</v>
      </c>
      <c r="E1" s="5" t="s">
        <v>147</v>
      </c>
      <c r="F1" s="16" t="s">
        <v>148</v>
      </c>
      <c r="G1" s="16" t="s">
        <v>178</v>
      </c>
      <c r="H1" s="5" t="s">
        <v>177</v>
      </c>
      <c r="I1" s="6" t="s">
        <v>149</v>
      </c>
      <c r="J1" s="6" t="s">
        <v>150</v>
      </c>
      <c r="K1" s="5" t="s">
        <v>1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155</v>
      </c>
      <c r="Q1" s="5" t="s">
        <v>156</v>
      </c>
      <c r="R1" s="5" t="s">
        <v>157</v>
      </c>
      <c r="S1" s="5" t="s">
        <v>158</v>
      </c>
      <c r="T1" s="5" t="s">
        <v>159</v>
      </c>
    </row>
    <row r="2" spans="1:20" x14ac:dyDescent="0.25">
      <c r="A2" s="1" t="s">
        <v>180</v>
      </c>
      <c r="B2" s="1" t="s">
        <v>160</v>
      </c>
      <c r="C2" s="3" t="s">
        <v>167</v>
      </c>
      <c r="D2" s="3">
        <v>579808</v>
      </c>
      <c r="E2" s="4">
        <v>45263.48746931713</v>
      </c>
      <c r="F2" s="18">
        <f t="shared" ref="F2:F33" si="0">G2+H2</f>
        <v>30.5</v>
      </c>
      <c r="G2" s="18">
        <v>16.5</v>
      </c>
      <c r="H2" s="1">
        <f t="shared" ref="H2:H33" si="1">N2+O2+P2+Q2+R2+S2+T2</f>
        <v>14</v>
      </c>
      <c r="I2" s="7" t="s">
        <v>71</v>
      </c>
      <c r="J2" s="7" t="s">
        <v>13</v>
      </c>
      <c r="K2" s="1" t="s">
        <v>25</v>
      </c>
      <c r="L2" s="1" t="s">
        <v>20</v>
      </c>
      <c r="M2" s="1" t="s">
        <v>4</v>
      </c>
      <c r="N2" s="3">
        <v>6</v>
      </c>
      <c r="O2" s="3">
        <v>4</v>
      </c>
      <c r="P2" s="3">
        <v>3</v>
      </c>
      <c r="Q2" s="3">
        <v>0</v>
      </c>
      <c r="R2" s="3">
        <v>0</v>
      </c>
      <c r="S2" s="3">
        <v>0</v>
      </c>
      <c r="T2" s="3">
        <v>1</v>
      </c>
    </row>
    <row r="3" spans="1:20" x14ac:dyDescent="0.25">
      <c r="A3" s="1" t="s">
        <v>180</v>
      </c>
      <c r="B3" s="1" t="s">
        <v>160</v>
      </c>
      <c r="C3" s="3" t="s">
        <v>167</v>
      </c>
      <c r="D3" s="3">
        <v>581000</v>
      </c>
      <c r="E3" s="4">
        <v>45265.624683391201</v>
      </c>
      <c r="F3" s="18">
        <f t="shared" si="0"/>
        <v>29</v>
      </c>
      <c r="G3" s="18">
        <v>14.5</v>
      </c>
      <c r="H3" s="1">
        <f t="shared" si="1"/>
        <v>14.5</v>
      </c>
      <c r="I3" s="7" t="s">
        <v>29</v>
      </c>
      <c r="J3" s="7" t="s">
        <v>13</v>
      </c>
      <c r="K3" s="1" t="s">
        <v>30</v>
      </c>
      <c r="L3" s="1" t="s">
        <v>20</v>
      </c>
      <c r="M3" s="1" t="s">
        <v>4</v>
      </c>
      <c r="N3" s="3">
        <v>6</v>
      </c>
      <c r="O3" s="3">
        <v>4</v>
      </c>
      <c r="P3" s="3">
        <v>3</v>
      </c>
      <c r="Q3" s="3">
        <v>0</v>
      </c>
      <c r="R3" s="3">
        <v>0.7</v>
      </c>
      <c r="S3" s="3">
        <v>0</v>
      </c>
      <c r="T3" s="3">
        <v>0.8</v>
      </c>
    </row>
    <row r="4" spans="1:20" x14ac:dyDescent="0.25">
      <c r="A4" s="1" t="s">
        <v>180</v>
      </c>
      <c r="B4" s="1" t="s">
        <v>160</v>
      </c>
      <c r="C4" s="3" t="s">
        <v>167</v>
      </c>
      <c r="D4" s="3">
        <v>575645</v>
      </c>
      <c r="E4" s="4">
        <v>45254.662660787035</v>
      </c>
      <c r="F4" s="18">
        <f t="shared" si="0"/>
        <v>23.93</v>
      </c>
      <c r="G4" s="18">
        <v>9.0299999999999994</v>
      </c>
      <c r="H4" s="1">
        <f t="shared" si="1"/>
        <v>14.9</v>
      </c>
      <c r="I4" s="7" t="s">
        <v>134</v>
      </c>
      <c r="J4" s="7" t="s">
        <v>13</v>
      </c>
      <c r="K4" s="1" t="s">
        <v>7</v>
      </c>
      <c r="L4" s="1" t="s">
        <v>20</v>
      </c>
      <c r="M4" s="1" t="s">
        <v>4</v>
      </c>
      <c r="N4" s="3">
        <v>6</v>
      </c>
      <c r="O4" s="3">
        <v>4</v>
      </c>
      <c r="P4" s="3">
        <v>3</v>
      </c>
      <c r="Q4" s="3">
        <v>0</v>
      </c>
      <c r="R4" s="3">
        <v>0.3</v>
      </c>
      <c r="S4" s="3">
        <v>0</v>
      </c>
      <c r="T4" s="3">
        <v>1.6</v>
      </c>
    </row>
    <row r="5" spans="1:20" x14ac:dyDescent="0.25">
      <c r="A5" s="1" t="s">
        <v>180</v>
      </c>
      <c r="B5" s="1" t="s">
        <v>160</v>
      </c>
      <c r="C5" s="3" t="s">
        <v>167</v>
      </c>
      <c r="D5" s="3">
        <v>576407</v>
      </c>
      <c r="E5" s="4">
        <v>45257.399696134256</v>
      </c>
      <c r="F5" s="18">
        <f t="shared" si="0"/>
        <v>19.829999999999998</v>
      </c>
      <c r="G5" s="18">
        <v>13.83</v>
      </c>
      <c r="H5" s="1">
        <f t="shared" si="1"/>
        <v>6</v>
      </c>
      <c r="I5" s="7" t="s">
        <v>119</v>
      </c>
      <c r="J5" s="7" t="s">
        <v>13</v>
      </c>
      <c r="K5" s="1" t="s">
        <v>30</v>
      </c>
      <c r="L5" s="1" t="s">
        <v>4</v>
      </c>
      <c r="M5" s="1" t="s">
        <v>4</v>
      </c>
      <c r="N5" s="3">
        <v>0</v>
      </c>
      <c r="O5" s="3">
        <v>0</v>
      </c>
      <c r="P5" s="3">
        <v>3</v>
      </c>
      <c r="Q5" s="3">
        <v>0</v>
      </c>
      <c r="R5" s="3">
        <v>0.8</v>
      </c>
      <c r="S5" s="3">
        <v>0</v>
      </c>
      <c r="T5" s="3">
        <v>2.2000000000000002</v>
      </c>
    </row>
    <row r="6" spans="1:20" x14ac:dyDescent="0.25">
      <c r="A6" s="1" t="s">
        <v>180</v>
      </c>
      <c r="B6" s="1" t="s">
        <v>160</v>
      </c>
      <c r="C6" s="3" t="s">
        <v>167</v>
      </c>
      <c r="D6" s="3">
        <v>580905</v>
      </c>
      <c r="E6" s="4">
        <v>45265.52590375</v>
      </c>
      <c r="F6" s="18">
        <f t="shared" si="0"/>
        <v>18.600000000000001</v>
      </c>
      <c r="G6" s="18">
        <v>13</v>
      </c>
      <c r="H6" s="1">
        <f t="shared" si="1"/>
        <v>5.6</v>
      </c>
      <c r="I6" s="7" t="s">
        <v>31</v>
      </c>
      <c r="J6" s="7" t="s">
        <v>13</v>
      </c>
      <c r="K6" s="1" t="s">
        <v>32</v>
      </c>
      <c r="L6" s="1" t="s">
        <v>4</v>
      </c>
      <c r="M6" s="1" t="s">
        <v>4</v>
      </c>
      <c r="N6" s="3">
        <v>0</v>
      </c>
      <c r="O6" s="3">
        <v>0</v>
      </c>
      <c r="P6" s="3">
        <v>3</v>
      </c>
      <c r="Q6" s="3">
        <v>0</v>
      </c>
      <c r="R6" s="3">
        <v>0</v>
      </c>
      <c r="S6" s="3">
        <v>0</v>
      </c>
      <c r="T6" s="3">
        <v>2.6</v>
      </c>
    </row>
    <row r="7" spans="1:20" x14ac:dyDescent="0.25">
      <c r="A7" s="1" t="s">
        <v>180</v>
      </c>
      <c r="B7" s="1" t="s">
        <v>160</v>
      </c>
      <c r="C7" s="3" t="s">
        <v>167</v>
      </c>
      <c r="D7" s="3">
        <v>578926</v>
      </c>
      <c r="E7" s="4">
        <v>45261.177709340278</v>
      </c>
      <c r="F7" s="18">
        <f t="shared" si="0"/>
        <v>18.399999999999999</v>
      </c>
      <c r="G7" s="18">
        <v>11</v>
      </c>
      <c r="H7" s="1">
        <f t="shared" si="1"/>
        <v>7.4</v>
      </c>
      <c r="I7" s="7" t="s">
        <v>83</v>
      </c>
      <c r="J7" s="7" t="s">
        <v>13</v>
      </c>
      <c r="K7" s="1" t="s">
        <v>84</v>
      </c>
      <c r="L7" s="1" t="s">
        <v>4</v>
      </c>
      <c r="M7" s="1" t="s">
        <v>4</v>
      </c>
      <c r="N7" s="3">
        <v>0</v>
      </c>
      <c r="O7" s="3">
        <v>0</v>
      </c>
      <c r="P7" s="3">
        <v>3</v>
      </c>
      <c r="Q7" s="3">
        <v>0</v>
      </c>
      <c r="R7" s="3">
        <v>0</v>
      </c>
      <c r="S7" s="3">
        <v>0</v>
      </c>
      <c r="T7" s="3">
        <v>4.4000000000000004</v>
      </c>
    </row>
    <row r="8" spans="1:20" x14ac:dyDescent="0.25">
      <c r="A8" s="1" t="s">
        <v>180</v>
      </c>
      <c r="B8" s="1" t="s">
        <v>160</v>
      </c>
      <c r="C8" s="3" t="s">
        <v>167</v>
      </c>
      <c r="D8" s="3">
        <v>580054</v>
      </c>
      <c r="E8" s="4">
        <v>45264.382774490739</v>
      </c>
      <c r="F8" s="18">
        <f t="shared" si="0"/>
        <v>18.23</v>
      </c>
      <c r="G8" s="18">
        <v>9.83</v>
      </c>
      <c r="H8" s="1">
        <f t="shared" si="1"/>
        <v>8.4</v>
      </c>
      <c r="I8" s="7" t="s">
        <v>65</v>
      </c>
      <c r="J8" s="7" t="s">
        <v>13</v>
      </c>
      <c r="K8" s="1" t="s">
        <v>3</v>
      </c>
      <c r="L8" s="1" t="s">
        <v>4</v>
      </c>
      <c r="M8" s="1" t="s">
        <v>4</v>
      </c>
      <c r="N8" s="3">
        <v>0</v>
      </c>
      <c r="O8" s="3">
        <v>0</v>
      </c>
      <c r="P8" s="3">
        <v>3</v>
      </c>
      <c r="Q8" s="3">
        <v>0</v>
      </c>
      <c r="R8" s="3">
        <v>0.6</v>
      </c>
      <c r="S8" s="3">
        <v>0</v>
      </c>
      <c r="T8" s="3">
        <v>4.8</v>
      </c>
    </row>
    <row r="9" spans="1:20" x14ac:dyDescent="0.25">
      <c r="A9" s="1" t="s">
        <v>180</v>
      </c>
      <c r="B9" s="1" t="s">
        <v>160</v>
      </c>
      <c r="C9" s="3" t="s">
        <v>167</v>
      </c>
      <c r="D9" s="3">
        <v>580825</v>
      </c>
      <c r="E9" s="4">
        <v>45265.470536111112</v>
      </c>
      <c r="F9" s="18">
        <f t="shared" si="0"/>
        <v>17.23</v>
      </c>
      <c r="G9" s="18">
        <v>12.83</v>
      </c>
      <c r="H9" s="1">
        <f t="shared" si="1"/>
        <v>4.4000000000000004</v>
      </c>
      <c r="I9" s="7" t="s">
        <v>34</v>
      </c>
      <c r="J9" s="7" t="s">
        <v>13</v>
      </c>
      <c r="K9" s="1" t="s">
        <v>3</v>
      </c>
      <c r="L9" s="1" t="s">
        <v>4</v>
      </c>
      <c r="M9" s="1" t="s">
        <v>4</v>
      </c>
      <c r="N9" s="3">
        <v>0</v>
      </c>
      <c r="O9" s="3">
        <v>0</v>
      </c>
      <c r="P9" s="3">
        <v>3</v>
      </c>
      <c r="Q9" s="3">
        <v>0</v>
      </c>
      <c r="R9" s="3">
        <v>0.4</v>
      </c>
      <c r="S9" s="3">
        <v>0</v>
      </c>
      <c r="T9" s="3">
        <v>1</v>
      </c>
    </row>
    <row r="10" spans="1:20" x14ac:dyDescent="0.25">
      <c r="A10" s="1" t="s">
        <v>180</v>
      </c>
      <c r="B10" s="1" t="s">
        <v>160</v>
      </c>
      <c r="C10" s="3" t="s">
        <v>167</v>
      </c>
      <c r="D10" s="3">
        <v>575486</v>
      </c>
      <c r="E10" s="4">
        <v>45254.576708981476</v>
      </c>
      <c r="F10" s="18">
        <f t="shared" si="0"/>
        <v>14.6</v>
      </c>
      <c r="G10" s="18">
        <v>10</v>
      </c>
      <c r="H10" s="1">
        <f t="shared" si="1"/>
        <v>4.5999999999999996</v>
      </c>
      <c r="I10" s="7" t="s">
        <v>139</v>
      </c>
      <c r="J10" s="7" t="s">
        <v>13</v>
      </c>
      <c r="K10" s="1" t="s">
        <v>103</v>
      </c>
      <c r="L10" s="1" t="s">
        <v>4</v>
      </c>
      <c r="M10" s="1" t="s">
        <v>4</v>
      </c>
      <c r="N10" s="3">
        <v>0</v>
      </c>
      <c r="O10" s="3">
        <v>0</v>
      </c>
      <c r="P10" s="3">
        <v>3</v>
      </c>
      <c r="Q10" s="3">
        <v>0</v>
      </c>
      <c r="R10" s="3">
        <v>0</v>
      </c>
      <c r="S10" s="3">
        <v>0</v>
      </c>
      <c r="T10" s="3">
        <v>1.6</v>
      </c>
    </row>
    <row r="11" spans="1:20" x14ac:dyDescent="0.25">
      <c r="A11" s="1" t="s">
        <v>180</v>
      </c>
      <c r="B11" s="1" t="s">
        <v>160</v>
      </c>
      <c r="C11" s="3" t="s">
        <v>167</v>
      </c>
      <c r="D11" s="3">
        <v>581076</v>
      </c>
      <c r="E11" s="4">
        <v>45265.705298287037</v>
      </c>
      <c r="F11" s="18">
        <f t="shared" si="0"/>
        <v>13.4</v>
      </c>
      <c r="G11" s="18">
        <v>10</v>
      </c>
      <c r="H11" s="1">
        <f t="shared" si="1"/>
        <v>3.4</v>
      </c>
      <c r="I11" s="7" t="s">
        <v>26</v>
      </c>
      <c r="J11" s="7" t="s">
        <v>13</v>
      </c>
      <c r="K11" s="1" t="s">
        <v>3</v>
      </c>
      <c r="L11" s="1" t="s">
        <v>4</v>
      </c>
      <c r="M11" s="1" t="s">
        <v>4</v>
      </c>
      <c r="N11" s="3">
        <v>0</v>
      </c>
      <c r="O11" s="3">
        <v>0</v>
      </c>
      <c r="P11" s="3">
        <v>3</v>
      </c>
      <c r="Q11" s="3">
        <v>0</v>
      </c>
      <c r="R11" s="3">
        <v>0</v>
      </c>
      <c r="S11" s="3">
        <v>0</v>
      </c>
      <c r="T11" s="3">
        <v>0.4</v>
      </c>
    </row>
    <row r="12" spans="1:20" x14ac:dyDescent="0.25">
      <c r="A12" s="1" t="s">
        <v>180</v>
      </c>
      <c r="B12" s="1" t="s">
        <v>160</v>
      </c>
      <c r="C12" s="3" t="s">
        <v>161</v>
      </c>
      <c r="D12" s="3">
        <v>576221</v>
      </c>
      <c r="E12" s="4">
        <v>45256.804362210649</v>
      </c>
      <c r="F12" s="18">
        <f t="shared" si="0"/>
        <v>25</v>
      </c>
      <c r="G12" s="18"/>
      <c r="H12" s="1">
        <f t="shared" si="1"/>
        <v>25</v>
      </c>
      <c r="I12" s="7" t="s">
        <v>123</v>
      </c>
      <c r="J12" s="7" t="s">
        <v>13</v>
      </c>
      <c r="K12" s="1" t="s">
        <v>10</v>
      </c>
      <c r="L12" s="1" t="s">
        <v>20</v>
      </c>
      <c r="M12" s="1" t="s">
        <v>4</v>
      </c>
      <c r="N12" s="3">
        <v>6</v>
      </c>
      <c r="O12" s="3">
        <v>4</v>
      </c>
      <c r="P12" s="3">
        <v>3</v>
      </c>
      <c r="Q12" s="3">
        <v>0</v>
      </c>
      <c r="R12" s="3">
        <v>0</v>
      </c>
      <c r="S12" s="3">
        <v>0</v>
      </c>
      <c r="T12" s="3">
        <v>12</v>
      </c>
    </row>
    <row r="13" spans="1:20" x14ac:dyDescent="0.25">
      <c r="A13" s="1" t="s">
        <v>180</v>
      </c>
      <c r="B13" s="1" t="s">
        <v>160</v>
      </c>
      <c r="C13" s="3" t="s">
        <v>161</v>
      </c>
      <c r="D13" s="3">
        <v>580358</v>
      </c>
      <c r="E13" s="4">
        <v>45264.651698483794</v>
      </c>
      <c r="F13" s="18">
        <f t="shared" si="0"/>
        <v>16</v>
      </c>
      <c r="G13" s="18"/>
      <c r="H13" s="1">
        <f t="shared" si="1"/>
        <v>16</v>
      </c>
      <c r="I13" s="7" t="s">
        <v>61</v>
      </c>
      <c r="J13" s="7" t="s">
        <v>13</v>
      </c>
      <c r="K13" s="1" t="s">
        <v>62</v>
      </c>
      <c r="L13" s="1" t="s">
        <v>20</v>
      </c>
      <c r="M13" s="1" t="s">
        <v>4</v>
      </c>
      <c r="N13" s="3">
        <v>6</v>
      </c>
      <c r="O13" s="3">
        <v>4</v>
      </c>
      <c r="P13" s="3">
        <v>3</v>
      </c>
      <c r="Q13" s="3">
        <v>0</v>
      </c>
      <c r="R13" s="3">
        <v>0</v>
      </c>
      <c r="S13" s="3">
        <v>0</v>
      </c>
      <c r="T13" s="3">
        <v>3</v>
      </c>
    </row>
    <row r="14" spans="1:20" x14ac:dyDescent="0.25">
      <c r="A14" s="1" t="s">
        <v>180</v>
      </c>
      <c r="B14" s="1" t="s">
        <v>160</v>
      </c>
      <c r="C14" s="3" t="s">
        <v>161</v>
      </c>
      <c r="D14" s="3">
        <v>581238</v>
      </c>
      <c r="E14" s="4">
        <v>45265.888310648144</v>
      </c>
      <c r="F14" s="18">
        <f t="shared" si="0"/>
        <v>15.7</v>
      </c>
      <c r="G14" s="18"/>
      <c r="H14" s="1">
        <f t="shared" si="1"/>
        <v>15.7</v>
      </c>
      <c r="I14" s="7" t="s">
        <v>18</v>
      </c>
      <c r="J14" s="7" t="s">
        <v>13</v>
      </c>
      <c r="K14" s="1" t="s">
        <v>19</v>
      </c>
      <c r="L14" s="1" t="s">
        <v>20</v>
      </c>
      <c r="M14" s="1" t="s">
        <v>4</v>
      </c>
      <c r="N14" s="3">
        <v>6</v>
      </c>
      <c r="O14" s="3">
        <v>4</v>
      </c>
      <c r="P14" s="3">
        <v>3</v>
      </c>
      <c r="Q14" s="3">
        <v>0</v>
      </c>
      <c r="R14" s="3">
        <v>0.5</v>
      </c>
      <c r="S14" s="3">
        <v>0</v>
      </c>
      <c r="T14" s="3">
        <v>2.2000000000000002</v>
      </c>
    </row>
    <row r="15" spans="1:20" x14ac:dyDescent="0.25">
      <c r="A15" s="1" t="s">
        <v>180</v>
      </c>
      <c r="B15" s="1" t="s">
        <v>160</v>
      </c>
      <c r="C15" s="3" t="s">
        <v>161</v>
      </c>
      <c r="D15" s="3">
        <v>578061</v>
      </c>
      <c r="E15" s="4">
        <v>45259.909788321755</v>
      </c>
      <c r="F15" s="18">
        <f t="shared" si="0"/>
        <v>15.1</v>
      </c>
      <c r="G15" s="18"/>
      <c r="H15" s="1">
        <f t="shared" si="1"/>
        <v>15.1</v>
      </c>
      <c r="I15" s="7" t="s">
        <v>92</v>
      </c>
      <c r="J15" s="7" t="s">
        <v>13</v>
      </c>
      <c r="K15" s="1" t="s">
        <v>81</v>
      </c>
      <c r="L15" s="1" t="s">
        <v>20</v>
      </c>
      <c r="M15" s="1" t="s">
        <v>4</v>
      </c>
      <c r="N15" s="3">
        <v>6</v>
      </c>
      <c r="O15" s="3">
        <v>4</v>
      </c>
      <c r="P15" s="3">
        <v>3</v>
      </c>
      <c r="Q15" s="3">
        <v>0</v>
      </c>
      <c r="R15" s="3">
        <v>0.5</v>
      </c>
      <c r="S15" s="3">
        <v>0</v>
      </c>
      <c r="T15" s="3">
        <v>1.6</v>
      </c>
    </row>
    <row r="16" spans="1:20" x14ac:dyDescent="0.25">
      <c r="A16" s="1" t="s">
        <v>180</v>
      </c>
      <c r="B16" s="1" t="s">
        <v>160</v>
      </c>
      <c r="C16" s="3" t="s">
        <v>161</v>
      </c>
      <c r="D16" s="3">
        <v>576681</v>
      </c>
      <c r="E16" s="4">
        <v>45257.715091273145</v>
      </c>
      <c r="F16" s="18">
        <f t="shared" si="0"/>
        <v>14.6</v>
      </c>
      <c r="G16" s="18"/>
      <c r="H16" s="1">
        <f t="shared" si="1"/>
        <v>14.6</v>
      </c>
      <c r="I16" s="7" t="s">
        <v>116</v>
      </c>
      <c r="J16" s="7" t="s">
        <v>13</v>
      </c>
      <c r="K16" s="1" t="s">
        <v>10</v>
      </c>
      <c r="L16" s="1" t="s">
        <v>20</v>
      </c>
      <c r="M16" s="1" t="s">
        <v>4</v>
      </c>
      <c r="N16" s="3">
        <v>6</v>
      </c>
      <c r="O16" s="3">
        <v>4</v>
      </c>
      <c r="P16" s="3">
        <v>3</v>
      </c>
      <c r="Q16" s="3">
        <v>0</v>
      </c>
      <c r="R16" s="3">
        <v>0.2</v>
      </c>
      <c r="S16" s="3">
        <v>0</v>
      </c>
      <c r="T16" s="3">
        <v>1.4</v>
      </c>
    </row>
    <row r="17" spans="1:20" x14ac:dyDescent="0.25">
      <c r="A17" s="1" t="s">
        <v>180</v>
      </c>
      <c r="B17" s="1" t="s">
        <v>160</v>
      </c>
      <c r="C17" s="3" t="s">
        <v>161</v>
      </c>
      <c r="D17" s="3">
        <v>580248</v>
      </c>
      <c r="E17" s="4">
        <v>45264.511067013889</v>
      </c>
      <c r="F17" s="18">
        <f t="shared" si="0"/>
        <v>14.399999999999999</v>
      </c>
      <c r="G17" s="18"/>
      <c r="H17" s="1">
        <f t="shared" si="1"/>
        <v>14.399999999999999</v>
      </c>
      <c r="I17" s="7" t="s">
        <v>64</v>
      </c>
      <c r="J17" s="7" t="s">
        <v>13</v>
      </c>
      <c r="K17" s="1" t="s">
        <v>62</v>
      </c>
      <c r="L17" s="1" t="s">
        <v>20</v>
      </c>
      <c r="M17" s="1" t="s">
        <v>4</v>
      </c>
      <c r="N17" s="3">
        <v>6</v>
      </c>
      <c r="O17" s="3">
        <v>4</v>
      </c>
      <c r="P17" s="3">
        <v>3</v>
      </c>
      <c r="Q17" s="3">
        <v>0</v>
      </c>
      <c r="R17" s="3">
        <v>0.2</v>
      </c>
      <c r="S17" s="3">
        <v>0</v>
      </c>
      <c r="T17" s="3">
        <v>1.2</v>
      </c>
    </row>
    <row r="18" spans="1:20" x14ac:dyDescent="0.25">
      <c r="A18" s="1" t="s">
        <v>180</v>
      </c>
      <c r="B18" s="1" t="s">
        <v>160</v>
      </c>
      <c r="C18" s="3" t="s">
        <v>161</v>
      </c>
      <c r="D18" s="3">
        <v>576642</v>
      </c>
      <c r="E18" s="4">
        <v>45257.678431319444</v>
      </c>
      <c r="F18" s="18">
        <f t="shared" si="0"/>
        <v>14.200000000000001</v>
      </c>
      <c r="G18" s="18"/>
      <c r="H18" s="1">
        <f t="shared" si="1"/>
        <v>14.200000000000001</v>
      </c>
      <c r="I18" s="7" t="s">
        <v>118</v>
      </c>
      <c r="J18" s="7" t="s">
        <v>13</v>
      </c>
      <c r="K18" s="1" t="s">
        <v>19</v>
      </c>
      <c r="L18" s="1" t="s">
        <v>20</v>
      </c>
      <c r="M18" s="1" t="s">
        <v>4</v>
      </c>
      <c r="N18" s="3">
        <v>6</v>
      </c>
      <c r="O18" s="3">
        <v>4</v>
      </c>
      <c r="P18" s="3">
        <v>3</v>
      </c>
      <c r="Q18" s="3">
        <v>0</v>
      </c>
      <c r="R18" s="3">
        <v>0.4</v>
      </c>
      <c r="S18" s="3">
        <v>0</v>
      </c>
      <c r="T18" s="3">
        <v>0.8</v>
      </c>
    </row>
    <row r="19" spans="1:20" x14ac:dyDescent="0.25">
      <c r="A19" s="1" t="s">
        <v>180</v>
      </c>
      <c r="B19" s="1" t="s">
        <v>160</v>
      </c>
      <c r="C19" s="3" t="s">
        <v>161</v>
      </c>
      <c r="D19" s="3">
        <v>580448</v>
      </c>
      <c r="E19" s="4">
        <v>45264.725930613422</v>
      </c>
      <c r="F19" s="18">
        <f t="shared" si="0"/>
        <v>14</v>
      </c>
      <c r="G19" s="18"/>
      <c r="H19" s="1">
        <f t="shared" si="1"/>
        <v>14</v>
      </c>
      <c r="I19" s="7" t="s">
        <v>56</v>
      </c>
      <c r="J19" s="7" t="s">
        <v>13</v>
      </c>
      <c r="K19" s="1" t="s">
        <v>57</v>
      </c>
      <c r="L19" s="1" t="s">
        <v>20</v>
      </c>
      <c r="M19" s="1" t="s">
        <v>4</v>
      </c>
      <c r="N19" s="3">
        <v>6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x14ac:dyDescent="0.25">
      <c r="A20" s="1" t="s">
        <v>180</v>
      </c>
      <c r="B20" s="1" t="s">
        <v>160</v>
      </c>
      <c r="C20" s="3" t="s">
        <v>161</v>
      </c>
      <c r="D20" s="3">
        <v>577574</v>
      </c>
      <c r="E20" s="4">
        <v>45259.40857634259</v>
      </c>
      <c r="F20" s="18">
        <f t="shared" si="0"/>
        <v>13</v>
      </c>
      <c r="G20" s="18"/>
      <c r="H20" s="1">
        <f t="shared" si="1"/>
        <v>13</v>
      </c>
      <c r="I20" s="7" t="s">
        <v>106</v>
      </c>
      <c r="J20" s="7" t="s">
        <v>13</v>
      </c>
      <c r="K20" s="1" t="s">
        <v>107</v>
      </c>
      <c r="L20" s="1" t="s">
        <v>20</v>
      </c>
      <c r="M20" s="1" t="s">
        <v>4</v>
      </c>
      <c r="N20" s="3">
        <v>6</v>
      </c>
      <c r="O20" s="3">
        <v>4</v>
      </c>
      <c r="P20" s="3">
        <v>3</v>
      </c>
      <c r="Q20" s="3">
        <v>0</v>
      </c>
      <c r="R20" s="3">
        <v>0</v>
      </c>
      <c r="S20" s="3">
        <v>0</v>
      </c>
      <c r="T20" s="3">
        <v>0</v>
      </c>
    </row>
    <row r="21" spans="1:20" x14ac:dyDescent="0.25">
      <c r="A21" s="1" t="s">
        <v>180</v>
      </c>
      <c r="B21" s="1" t="s">
        <v>160</v>
      </c>
      <c r="C21" s="3" t="s">
        <v>161</v>
      </c>
      <c r="D21" s="3">
        <v>580588</v>
      </c>
      <c r="E21" s="4">
        <v>45264.957343009257</v>
      </c>
      <c r="F21" s="18">
        <f t="shared" si="0"/>
        <v>13</v>
      </c>
      <c r="G21" s="18"/>
      <c r="H21" s="1">
        <f t="shared" si="1"/>
        <v>13</v>
      </c>
      <c r="I21" s="7" t="s">
        <v>49</v>
      </c>
      <c r="J21" s="7" t="s">
        <v>13</v>
      </c>
      <c r="K21" s="1" t="s">
        <v>22</v>
      </c>
      <c r="L21" s="1" t="s">
        <v>20</v>
      </c>
      <c r="M21" s="1" t="s">
        <v>4</v>
      </c>
      <c r="N21" s="3">
        <v>6</v>
      </c>
      <c r="O21" s="3">
        <v>4</v>
      </c>
      <c r="P21" s="3">
        <v>3</v>
      </c>
      <c r="Q21" s="3">
        <v>0</v>
      </c>
      <c r="R21" s="3">
        <v>0</v>
      </c>
      <c r="S21" s="3">
        <v>0</v>
      </c>
      <c r="T21" s="3">
        <v>0</v>
      </c>
    </row>
    <row r="22" spans="1:20" x14ac:dyDescent="0.25">
      <c r="A22" s="1" t="s">
        <v>180</v>
      </c>
      <c r="B22" s="1" t="s">
        <v>160</v>
      </c>
      <c r="C22" s="3" t="s">
        <v>161</v>
      </c>
      <c r="D22" s="3">
        <v>580450</v>
      </c>
      <c r="E22" s="4">
        <v>45264.727433715278</v>
      </c>
      <c r="F22" s="18">
        <f t="shared" si="0"/>
        <v>12.5</v>
      </c>
      <c r="G22" s="18"/>
      <c r="H22" s="1">
        <f t="shared" si="1"/>
        <v>12.5</v>
      </c>
      <c r="I22" s="7" t="s">
        <v>55</v>
      </c>
      <c r="J22" s="7" t="s">
        <v>13</v>
      </c>
      <c r="K22" s="1" t="s">
        <v>10</v>
      </c>
      <c r="L22" s="1" t="s">
        <v>20</v>
      </c>
      <c r="M22" s="1" t="s">
        <v>4</v>
      </c>
      <c r="N22" s="3">
        <v>6</v>
      </c>
      <c r="O22" s="3">
        <v>4</v>
      </c>
      <c r="P22" s="3">
        <v>0</v>
      </c>
      <c r="Q22" s="3">
        <v>0</v>
      </c>
      <c r="R22" s="3">
        <v>0.5</v>
      </c>
      <c r="S22" s="3">
        <v>0</v>
      </c>
      <c r="T22" s="3">
        <v>2</v>
      </c>
    </row>
    <row r="23" spans="1:20" x14ac:dyDescent="0.25">
      <c r="A23" s="1" t="s">
        <v>180</v>
      </c>
      <c r="B23" s="1" t="s">
        <v>160</v>
      </c>
      <c r="C23" s="3" t="s">
        <v>161</v>
      </c>
      <c r="D23" s="3">
        <v>581051</v>
      </c>
      <c r="E23" s="4">
        <v>45265.679835648145</v>
      </c>
      <c r="F23" s="18">
        <f t="shared" si="0"/>
        <v>12.1</v>
      </c>
      <c r="G23" s="18"/>
      <c r="H23" s="1">
        <f t="shared" si="1"/>
        <v>12.1</v>
      </c>
      <c r="I23" s="7" t="s">
        <v>27</v>
      </c>
      <c r="J23" s="7" t="s">
        <v>13</v>
      </c>
      <c r="K23" s="1" t="s">
        <v>5</v>
      </c>
      <c r="L23" s="1" t="s">
        <v>20</v>
      </c>
      <c r="M23" s="1" t="s">
        <v>4</v>
      </c>
      <c r="N23" s="3">
        <v>6</v>
      </c>
      <c r="O23" s="3">
        <v>4</v>
      </c>
      <c r="P23" s="3">
        <v>0</v>
      </c>
      <c r="Q23" s="3">
        <v>0</v>
      </c>
      <c r="R23" s="3">
        <v>0.5</v>
      </c>
      <c r="S23" s="3">
        <v>0</v>
      </c>
      <c r="T23" s="3">
        <v>1.6</v>
      </c>
    </row>
    <row r="24" spans="1:20" x14ac:dyDescent="0.25">
      <c r="A24" s="1" t="s">
        <v>180</v>
      </c>
      <c r="B24" s="1" t="s">
        <v>160</v>
      </c>
      <c r="C24" s="3" t="s">
        <v>161</v>
      </c>
      <c r="D24" s="3">
        <v>577694</v>
      </c>
      <c r="E24" s="4">
        <v>45259.5122552662</v>
      </c>
      <c r="F24" s="18">
        <f t="shared" si="0"/>
        <v>11.3</v>
      </c>
      <c r="G24" s="18"/>
      <c r="H24" s="1">
        <f t="shared" si="1"/>
        <v>11.3</v>
      </c>
      <c r="I24" s="7" t="s">
        <v>105</v>
      </c>
      <c r="J24" s="7" t="s">
        <v>13</v>
      </c>
      <c r="K24" s="1" t="s">
        <v>40</v>
      </c>
      <c r="L24" s="1" t="s">
        <v>20</v>
      </c>
      <c r="M24" s="1" t="s">
        <v>4</v>
      </c>
      <c r="N24" s="3">
        <v>6</v>
      </c>
      <c r="O24" s="3">
        <v>4</v>
      </c>
      <c r="P24" s="3">
        <v>0</v>
      </c>
      <c r="Q24" s="3">
        <v>0</v>
      </c>
      <c r="R24" s="3">
        <v>0.3</v>
      </c>
      <c r="S24" s="3">
        <v>0</v>
      </c>
      <c r="T24" s="3">
        <v>1</v>
      </c>
    </row>
    <row r="25" spans="1:20" x14ac:dyDescent="0.25">
      <c r="A25" s="1" t="s">
        <v>180</v>
      </c>
      <c r="B25" s="1" t="s">
        <v>160</v>
      </c>
      <c r="C25" s="3" t="s">
        <v>161</v>
      </c>
      <c r="D25" s="3">
        <v>578354</v>
      </c>
      <c r="E25" s="4">
        <v>45260.433822766201</v>
      </c>
      <c r="F25" s="18">
        <f t="shared" si="0"/>
        <v>10.5</v>
      </c>
      <c r="G25" s="18"/>
      <c r="H25" s="1">
        <f t="shared" si="1"/>
        <v>10.5</v>
      </c>
      <c r="I25" s="7" t="s">
        <v>88</v>
      </c>
      <c r="J25" s="7" t="s">
        <v>13</v>
      </c>
      <c r="K25" s="1" t="s">
        <v>89</v>
      </c>
      <c r="L25" s="1" t="s">
        <v>20</v>
      </c>
      <c r="M25" s="1" t="s">
        <v>4</v>
      </c>
      <c r="N25" s="3">
        <v>6</v>
      </c>
      <c r="O25" s="3">
        <v>4</v>
      </c>
      <c r="P25" s="3">
        <v>0</v>
      </c>
      <c r="Q25" s="3">
        <v>0</v>
      </c>
      <c r="R25" s="3">
        <v>0.5</v>
      </c>
      <c r="S25" s="3">
        <v>0</v>
      </c>
      <c r="T25" s="3">
        <v>0</v>
      </c>
    </row>
    <row r="26" spans="1:20" x14ac:dyDescent="0.25">
      <c r="A26" s="1" t="s">
        <v>180</v>
      </c>
      <c r="B26" s="1" t="s">
        <v>160</v>
      </c>
      <c r="C26" s="3" t="s">
        <v>161</v>
      </c>
      <c r="D26" s="3">
        <v>579654</v>
      </c>
      <c r="E26" s="4">
        <v>45262.645331550921</v>
      </c>
      <c r="F26" s="18">
        <f t="shared" si="0"/>
        <v>5.7</v>
      </c>
      <c r="G26" s="18"/>
      <c r="H26" s="1">
        <f t="shared" si="1"/>
        <v>5.7</v>
      </c>
      <c r="I26" s="7" t="s">
        <v>73</v>
      </c>
      <c r="J26" s="7" t="s">
        <v>13</v>
      </c>
      <c r="K26" s="1" t="s">
        <v>10</v>
      </c>
      <c r="L26" s="1" t="s">
        <v>4</v>
      </c>
      <c r="M26" s="1" t="s">
        <v>4</v>
      </c>
      <c r="N26" s="3">
        <v>0</v>
      </c>
      <c r="O26" s="3">
        <v>0</v>
      </c>
      <c r="P26" s="3">
        <v>3</v>
      </c>
      <c r="Q26" s="3">
        <v>0</v>
      </c>
      <c r="R26" s="3">
        <v>0.5</v>
      </c>
      <c r="S26" s="3">
        <v>0</v>
      </c>
      <c r="T26" s="3">
        <v>2.2000000000000002</v>
      </c>
    </row>
    <row r="27" spans="1:20" x14ac:dyDescent="0.25">
      <c r="A27" s="1" t="s">
        <v>180</v>
      </c>
      <c r="B27" s="1" t="s">
        <v>160</v>
      </c>
      <c r="C27" s="3" t="s">
        <v>161</v>
      </c>
      <c r="D27" s="3">
        <v>579628</v>
      </c>
      <c r="E27" s="4">
        <v>45262.424358773147</v>
      </c>
      <c r="F27" s="18">
        <f t="shared" si="0"/>
        <v>4.9000000000000004</v>
      </c>
      <c r="G27" s="18"/>
      <c r="H27" s="1">
        <f t="shared" si="1"/>
        <v>4.9000000000000004</v>
      </c>
      <c r="I27" s="7" t="s">
        <v>74</v>
      </c>
      <c r="J27" s="7" t="s">
        <v>13</v>
      </c>
      <c r="K27" s="1" t="s">
        <v>5</v>
      </c>
      <c r="L27" s="1" t="s">
        <v>4</v>
      </c>
      <c r="M27" s="1" t="s">
        <v>4</v>
      </c>
      <c r="N27" s="3">
        <v>0</v>
      </c>
      <c r="O27" s="3">
        <v>0</v>
      </c>
      <c r="P27" s="3">
        <v>3</v>
      </c>
      <c r="Q27" s="3">
        <v>0</v>
      </c>
      <c r="R27" s="3">
        <v>1.5</v>
      </c>
      <c r="S27" s="3">
        <v>0</v>
      </c>
      <c r="T27" s="3">
        <v>0.4</v>
      </c>
    </row>
    <row r="28" spans="1:20" x14ac:dyDescent="0.25">
      <c r="A28" s="1" t="s">
        <v>180</v>
      </c>
      <c r="B28" s="1" t="s">
        <v>160</v>
      </c>
      <c r="C28" s="3" t="s">
        <v>161</v>
      </c>
      <c r="D28" s="3">
        <v>575507</v>
      </c>
      <c r="E28" s="4">
        <v>45254.597727766202</v>
      </c>
      <c r="F28" s="18">
        <f t="shared" si="0"/>
        <v>4.5999999999999996</v>
      </c>
      <c r="G28" s="18"/>
      <c r="H28" s="1">
        <f t="shared" si="1"/>
        <v>4.5999999999999996</v>
      </c>
      <c r="I28" s="7" t="s">
        <v>138</v>
      </c>
      <c r="J28" s="7" t="s">
        <v>13</v>
      </c>
      <c r="K28" s="1" t="s">
        <v>107</v>
      </c>
      <c r="L28" s="1" t="s">
        <v>4</v>
      </c>
      <c r="M28" s="1" t="s">
        <v>4</v>
      </c>
      <c r="N28" s="3">
        <v>0</v>
      </c>
      <c r="O28" s="3">
        <v>0</v>
      </c>
      <c r="P28" s="3">
        <v>3</v>
      </c>
      <c r="Q28" s="3">
        <v>0</v>
      </c>
      <c r="R28" s="3">
        <v>1</v>
      </c>
      <c r="S28" s="3">
        <v>0</v>
      </c>
      <c r="T28" s="3">
        <v>0.6</v>
      </c>
    </row>
    <row r="29" spans="1:20" x14ac:dyDescent="0.25">
      <c r="A29" s="1" t="s">
        <v>180</v>
      </c>
      <c r="B29" s="1" t="s">
        <v>160</v>
      </c>
      <c r="C29" s="3" t="s">
        <v>161</v>
      </c>
      <c r="D29" s="3">
        <v>581243</v>
      </c>
      <c r="E29" s="4">
        <v>45265.896596307866</v>
      </c>
      <c r="F29" s="18">
        <f t="shared" si="0"/>
        <v>4</v>
      </c>
      <c r="G29" s="18"/>
      <c r="H29" s="1">
        <f t="shared" si="1"/>
        <v>4</v>
      </c>
      <c r="I29" s="7" t="s">
        <v>12</v>
      </c>
      <c r="J29" s="7" t="s">
        <v>13</v>
      </c>
      <c r="K29" s="1" t="s">
        <v>14</v>
      </c>
      <c r="L29" s="1" t="s">
        <v>4</v>
      </c>
      <c r="M29" s="1" t="s">
        <v>4</v>
      </c>
      <c r="N29" s="3">
        <v>0</v>
      </c>
      <c r="O29" s="3">
        <v>0</v>
      </c>
      <c r="P29" s="3">
        <v>3</v>
      </c>
      <c r="Q29" s="3">
        <v>0</v>
      </c>
      <c r="R29" s="3">
        <v>1</v>
      </c>
      <c r="S29" s="3">
        <v>0</v>
      </c>
      <c r="T29" s="3">
        <v>0</v>
      </c>
    </row>
    <row r="30" spans="1:20" x14ac:dyDescent="0.25">
      <c r="A30" s="1" t="s">
        <v>180</v>
      </c>
      <c r="B30" s="1" t="s">
        <v>160</v>
      </c>
      <c r="C30" s="3" t="s">
        <v>161</v>
      </c>
      <c r="D30" s="3">
        <v>581111</v>
      </c>
      <c r="E30" s="4">
        <v>45265.745209988425</v>
      </c>
      <c r="F30" s="18">
        <f t="shared" si="0"/>
        <v>3.5</v>
      </c>
      <c r="G30" s="18"/>
      <c r="H30" s="1">
        <f t="shared" si="1"/>
        <v>3.5</v>
      </c>
      <c r="I30" s="7" t="s">
        <v>24</v>
      </c>
      <c r="J30" s="7" t="s">
        <v>13</v>
      </c>
      <c r="K30" s="1" t="s">
        <v>25</v>
      </c>
      <c r="L30" s="1" t="s">
        <v>4</v>
      </c>
      <c r="M30" s="1" t="s">
        <v>4</v>
      </c>
      <c r="N30" s="3">
        <v>0</v>
      </c>
      <c r="O30" s="3">
        <v>0</v>
      </c>
      <c r="P30" s="3">
        <v>3</v>
      </c>
      <c r="Q30" s="3">
        <v>0</v>
      </c>
      <c r="R30" s="3">
        <v>0.5</v>
      </c>
      <c r="S30" s="3">
        <v>0</v>
      </c>
      <c r="T30" s="3">
        <v>0</v>
      </c>
    </row>
    <row r="31" spans="1:20" x14ac:dyDescent="0.25">
      <c r="A31" s="1" t="s">
        <v>180</v>
      </c>
      <c r="B31" s="1" t="s">
        <v>160</v>
      </c>
      <c r="C31" s="3" t="s">
        <v>161</v>
      </c>
      <c r="D31" s="3">
        <v>579921</v>
      </c>
      <c r="E31" s="4">
        <v>45263.883937557868</v>
      </c>
      <c r="F31" s="18">
        <f t="shared" si="0"/>
        <v>3.2</v>
      </c>
      <c r="G31" s="18"/>
      <c r="H31" s="1">
        <f t="shared" si="1"/>
        <v>3.2</v>
      </c>
      <c r="I31" s="7" t="s">
        <v>69</v>
      </c>
      <c r="J31" s="7" t="s">
        <v>13</v>
      </c>
      <c r="K31" s="1" t="s">
        <v>11</v>
      </c>
      <c r="L31" s="1" t="s">
        <v>4</v>
      </c>
      <c r="M31" s="1" t="s">
        <v>4</v>
      </c>
      <c r="N31" s="3">
        <v>0</v>
      </c>
      <c r="O31" s="3">
        <v>0</v>
      </c>
      <c r="P31" s="3">
        <v>3</v>
      </c>
      <c r="Q31" s="3">
        <v>0</v>
      </c>
      <c r="R31" s="3">
        <v>0.2</v>
      </c>
      <c r="S31" s="3">
        <v>0</v>
      </c>
      <c r="T31" s="3">
        <v>0</v>
      </c>
    </row>
    <row r="32" spans="1:20" x14ac:dyDescent="0.25">
      <c r="A32" s="1" t="s">
        <v>180</v>
      </c>
      <c r="B32" s="1" t="s">
        <v>160</v>
      </c>
      <c r="C32" s="3" t="s">
        <v>161</v>
      </c>
      <c r="D32" s="3">
        <v>575774</v>
      </c>
      <c r="E32" s="4">
        <v>45254.803044027773</v>
      </c>
      <c r="F32" s="18">
        <f t="shared" si="0"/>
        <v>3</v>
      </c>
      <c r="G32" s="18"/>
      <c r="H32" s="1">
        <f t="shared" si="1"/>
        <v>3</v>
      </c>
      <c r="I32" s="7" t="s">
        <v>132</v>
      </c>
      <c r="J32" s="7" t="s">
        <v>13</v>
      </c>
      <c r="K32" s="1" t="s">
        <v>107</v>
      </c>
      <c r="L32" s="1" t="s">
        <v>4</v>
      </c>
      <c r="M32" s="1" t="s">
        <v>4</v>
      </c>
      <c r="N32" s="3">
        <v>0</v>
      </c>
      <c r="O32" s="3">
        <v>0</v>
      </c>
      <c r="P32" s="3">
        <v>3</v>
      </c>
      <c r="Q32" s="3">
        <v>0</v>
      </c>
      <c r="R32" s="3">
        <v>0</v>
      </c>
      <c r="S32" s="3">
        <v>0</v>
      </c>
      <c r="T32" s="3">
        <v>0</v>
      </c>
    </row>
    <row r="33" spans="1:20" x14ac:dyDescent="0.25">
      <c r="A33" s="1" t="s">
        <v>180</v>
      </c>
      <c r="B33" s="1" t="s">
        <v>160</v>
      </c>
      <c r="C33" s="3" t="s">
        <v>161</v>
      </c>
      <c r="D33" s="3">
        <v>579414</v>
      </c>
      <c r="E33" s="4">
        <v>45261.70850670139</v>
      </c>
      <c r="F33" s="18">
        <f t="shared" si="0"/>
        <v>3</v>
      </c>
      <c r="G33" s="18"/>
      <c r="H33" s="1">
        <f t="shared" si="1"/>
        <v>3</v>
      </c>
      <c r="I33" s="7" t="s">
        <v>78</v>
      </c>
      <c r="J33" s="7" t="s">
        <v>13</v>
      </c>
      <c r="K33" s="1" t="s">
        <v>79</v>
      </c>
      <c r="L33" s="1" t="s">
        <v>4</v>
      </c>
      <c r="M33" s="1" t="s">
        <v>4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  <c r="T33" s="3">
        <v>0</v>
      </c>
    </row>
    <row r="34" spans="1:20" x14ac:dyDescent="0.25">
      <c r="A34" s="1" t="s">
        <v>180</v>
      </c>
      <c r="B34" s="1" t="s">
        <v>160</v>
      </c>
      <c r="C34" s="3" t="s">
        <v>161</v>
      </c>
      <c r="D34" s="3">
        <v>578778</v>
      </c>
      <c r="E34" s="4">
        <v>45260.771621550921</v>
      </c>
      <c r="F34" s="18">
        <f t="shared" ref="F34:F65" si="2">G34+H34</f>
        <v>1.5</v>
      </c>
      <c r="G34" s="18"/>
      <c r="H34" s="1">
        <f t="shared" ref="H34:H59" si="3">N34+O34+P34+Q34+R34+S34+T34</f>
        <v>1.5</v>
      </c>
      <c r="I34" s="7" t="s">
        <v>85</v>
      </c>
      <c r="J34" s="7" t="s">
        <v>13</v>
      </c>
      <c r="K34" s="1" t="s">
        <v>41</v>
      </c>
      <c r="L34" s="1" t="s">
        <v>4</v>
      </c>
      <c r="M34" s="1" t="s">
        <v>4</v>
      </c>
      <c r="N34" s="3">
        <v>0</v>
      </c>
      <c r="O34" s="3">
        <v>0</v>
      </c>
      <c r="P34" s="3">
        <v>0</v>
      </c>
      <c r="Q34" s="3">
        <v>0</v>
      </c>
      <c r="R34" s="3">
        <v>1.5</v>
      </c>
      <c r="S34" s="3">
        <v>0</v>
      </c>
      <c r="T34" s="3">
        <v>0</v>
      </c>
    </row>
    <row r="35" spans="1:20" x14ac:dyDescent="0.25">
      <c r="A35" s="1" t="s">
        <v>180</v>
      </c>
      <c r="B35" s="1" t="s">
        <v>160</v>
      </c>
      <c r="C35" s="3" t="s">
        <v>169</v>
      </c>
      <c r="D35" s="3">
        <v>579919</v>
      </c>
      <c r="E35" s="4">
        <v>45263.864741400459</v>
      </c>
      <c r="F35" s="18">
        <f t="shared" si="2"/>
        <v>17</v>
      </c>
      <c r="G35" s="18"/>
      <c r="H35" s="1">
        <f t="shared" si="3"/>
        <v>17</v>
      </c>
      <c r="I35" s="7" t="s">
        <v>70</v>
      </c>
      <c r="J35" s="7" t="s">
        <v>13</v>
      </c>
      <c r="K35" s="1" t="s">
        <v>44</v>
      </c>
      <c r="L35" s="1" t="s">
        <v>20</v>
      </c>
      <c r="M35" s="1" t="s">
        <v>4</v>
      </c>
      <c r="N35" s="3">
        <v>6</v>
      </c>
      <c r="O35" s="3">
        <v>0</v>
      </c>
      <c r="P35" s="3">
        <v>3</v>
      </c>
      <c r="Q35" s="3">
        <v>0</v>
      </c>
      <c r="R35" s="3">
        <v>0.2</v>
      </c>
      <c r="S35" s="3">
        <v>0</v>
      </c>
      <c r="T35" s="3">
        <v>7.8</v>
      </c>
    </row>
    <row r="36" spans="1:20" x14ac:dyDescent="0.25">
      <c r="A36" s="1" t="s">
        <v>180</v>
      </c>
      <c r="B36" s="1" t="s">
        <v>160</v>
      </c>
      <c r="C36" s="3" t="s">
        <v>169</v>
      </c>
      <c r="D36" s="3">
        <v>578734</v>
      </c>
      <c r="E36" s="4">
        <v>45260.704225868052</v>
      </c>
      <c r="F36" s="18">
        <f t="shared" si="2"/>
        <v>16.600000000000001</v>
      </c>
      <c r="G36" s="18"/>
      <c r="H36" s="1">
        <f t="shared" si="3"/>
        <v>16.600000000000001</v>
      </c>
      <c r="I36" s="7" t="s">
        <v>87</v>
      </c>
      <c r="J36" s="7" t="s">
        <v>13</v>
      </c>
      <c r="K36" s="1" t="s">
        <v>57</v>
      </c>
      <c r="L36" s="1" t="s">
        <v>20</v>
      </c>
      <c r="M36" s="1" t="s">
        <v>4</v>
      </c>
      <c r="N36" s="3">
        <v>6</v>
      </c>
      <c r="O36" s="3">
        <v>4</v>
      </c>
      <c r="P36" s="3">
        <v>3</v>
      </c>
      <c r="Q36" s="3">
        <v>0</v>
      </c>
      <c r="R36" s="3">
        <v>0</v>
      </c>
      <c r="S36" s="3">
        <v>0</v>
      </c>
      <c r="T36" s="3">
        <v>3.6</v>
      </c>
    </row>
    <row r="37" spans="1:20" x14ac:dyDescent="0.25">
      <c r="A37" s="1" t="s">
        <v>180</v>
      </c>
      <c r="B37" s="1" t="s">
        <v>160</v>
      </c>
      <c r="C37" s="3" t="s">
        <v>169</v>
      </c>
      <c r="D37" s="3">
        <v>577025</v>
      </c>
      <c r="E37" s="4">
        <v>45258.417119097219</v>
      </c>
      <c r="F37" s="18">
        <f t="shared" si="2"/>
        <v>15</v>
      </c>
      <c r="G37" s="18"/>
      <c r="H37" s="1">
        <f t="shared" si="3"/>
        <v>15</v>
      </c>
      <c r="I37" s="7" t="s">
        <v>112</v>
      </c>
      <c r="J37" s="7" t="s">
        <v>13</v>
      </c>
      <c r="K37" s="1" t="s">
        <v>84</v>
      </c>
      <c r="L37" s="1" t="s">
        <v>20</v>
      </c>
      <c r="M37" s="1" t="s">
        <v>4</v>
      </c>
      <c r="N37" s="3">
        <v>6</v>
      </c>
      <c r="O37" s="3">
        <v>4</v>
      </c>
      <c r="P37" s="3">
        <v>3</v>
      </c>
      <c r="Q37" s="3">
        <v>0</v>
      </c>
      <c r="R37" s="3">
        <v>1.2</v>
      </c>
      <c r="S37" s="3">
        <v>0</v>
      </c>
      <c r="T37" s="3">
        <v>0.8</v>
      </c>
    </row>
    <row r="38" spans="1:20" x14ac:dyDescent="0.25">
      <c r="A38" s="1" t="s">
        <v>180</v>
      </c>
      <c r="B38" s="1" t="s">
        <v>160</v>
      </c>
      <c r="C38" s="3" t="s">
        <v>169</v>
      </c>
      <c r="D38" s="3">
        <v>580751</v>
      </c>
      <c r="E38" s="4">
        <v>45265.389100358792</v>
      </c>
      <c r="F38" s="18">
        <f t="shared" si="2"/>
        <v>11.4</v>
      </c>
      <c r="G38" s="18"/>
      <c r="H38" s="1">
        <f t="shared" si="3"/>
        <v>11.4</v>
      </c>
      <c r="I38" s="7" t="s">
        <v>38</v>
      </c>
      <c r="J38" s="7" t="s">
        <v>13</v>
      </c>
      <c r="K38" s="1" t="s">
        <v>39</v>
      </c>
      <c r="L38" s="1" t="s">
        <v>4</v>
      </c>
      <c r="M38" s="1" t="s">
        <v>4</v>
      </c>
      <c r="N38" s="3">
        <v>0</v>
      </c>
      <c r="O38" s="3">
        <v>0</v>
      </c>
      <c r="P38" s="3">
        <v>3</v>
      </c>
      <c r="Q38" s="3">
        <v>0</v>
      </c>
      <c r="R38" s="3">
        <v>0.4</v>
      </c>
      <c r="S38" s="3">
        <v>3</v>
      </c>
      <c r="T38" s="3">
        <v>5</v>
      </c>
    </row>
    <row r="39" spans="1:20" x14ac:dyDescent="0.25">
      <c r="A39" s="1" t="s">
        <v>180</v>
      </c>
      <c r="B39" s="1" t="s">
        <v>160</v>
      </c>
      <c r="C39" s="3" t="s">
        <v>169</v>
      </c>
      <c r="D39" s="3">
        <v>575996</v>
      </c>
      <c r="E39" s="4">
        <v>45255.878499317128</v>
      </c>
      <c r="F39" s="18">
        <f t="shared" si="2"/>
        <v>9.3000000000000007</v>
      </c>
      <c r="G39" s="18"/>
      <c r="H39" s="1">
        <f t="shared" si="3"/>
        <v>9.3000000000000007</v>
      </c>
      <c r="I39" s="7" t="s">
        <v>127</v>
      </c>
      <c r="J39" s="7" t="s">
        <v>13</v>
      </c>
      <c r="K39" s="1" t="s">
        <v>25</v>
      </c>
      <c r="L39" s="1" t="s">
        <v>4</v>
      </c>
      <c r="M39" s="1" t="s">
        <v>4</v>
      </c>
      <c r="N39" s="3">
        <v>0</v>
      </c>
      <c r="O39" s="3">
        <v>0</v>
      </c>
      <c r="P39" s="3">
        <v>3</v>
      </c>
      <c r="Q39" s="3">
        <v>0</v>
      </c>
      <c r="R39" s="3">
        <v>1.5</v>
      </c>
      <c r="S39" s="3">
        <v>0</v>
      </c>
      <c r="T39" s="3">
        <v>4.8</v>
      </c>
    </row>
    <row r="40" spans="1:20" x14ac:dyDescent="0.25">
      <c r="A40" s="1" t="s">
        <v>180</v>
      </c>
      <c r="B40" s="1" t="s">
        <v>160</v>
      </c>
      <c r="C40" s="3" t="s">
        <v>169</v>
      </c>
      <c r="D40" s="3">
        <v>580559</v>
      </c>
      <c r="E40" s="4">
        <v>45264.842263483792</v>
      </c>
      <c r="F40" s="18">
        <f t="shared" si="2"/>
        <v>8.3000000000000007</v>
      </c>
      <c r="G40" s="18"/>
      <c r="H40" s="1">
        <f t="shared" si="3"/>
        <v>8.3000000000000007</v>
      </c>
      <c r="I40" s="7" t="s">
        <v>52</v>
      </c>
      <c r="J40" s="7" t="s">
        <v>13</v>
      </c>
      <c r="K40" s="1" t="s">
        <v>53</v>
      </c>
      <c r="L40" s="1" t="s">
        <v>4</v>
      </c>
      <c r="M40" s="1" t="s">
        <v>4</v>
      </c>
      <c r="N40" s="3">
        <v>0</v>
      </c>
      <c r="O40" s="3">
        <v>0</v>
      </c>
      <c r="P40" s="3">
        <v>3</v>
      </c>
      <c r="Q40" s="3">
        <v>0</v>
      </c>
      <c r="R40" s="3">
        <v>0.9</v>
      </c>
      <c r="S40" s="3">
        <v>0</v>
      </c>
      <c r="T40" s="3">
        <v>4.4000000000000004</v>
      </c>
    </row>
    <row r="41" spans="1:20" x14ac:dyDescent="0.25">
      <c r="A41" s="1" t="s">
        <v>180</v>
      </c>
      <c r="B41" s="1" t="s">
        <v>160</v>
      </c>
      <c r="C41" s="3" t="s">
        <v>169</v>
      </c>
      <c r="D41" s="3">
        <v>575544</v>
      </c>
      <c r="E41" s="4">
        <v>45254.614477326388</v>
      </c>
      <c r="F41" s="18">
        <f t="shared" si="2"/>
        <v>8</v>
      </c>
      <c r="G41" s="18"/>
      <c r="H41" s="1">
        <f t="shared" si="3"/>
        <v>8</v>
      </c>
      <c r="I41" s="7" t="s">
        <v>135</v>
      </c>
      <c r="J41" s="7" t="s">
        <v>13</v>
      </c>
      <c r="K41" s="1" t="s">
        <v>5</v>
      </c>
      <c r="L41" s="1" t="s">
        <v>4</v>
      </c>
      <c r="M41" s="1" t="s">
        <v>4</v>
      </c>
      <c r="N41" s="3">
        <v>0</v>
      </c>
      <c r="O41" s="3">
        <v>0</v>
      </c>
      <c r="P41" s="3">
        <v>3</v>
      </c>
      <c r="Q41" s="3">
        <v>0</v>
      </c>
      <c r="R41" s="3">
        <v>0.8</v>
      </c>
      <c r="S41" s="3">
        <v>0</v>
      </c>
      <c r="T41" s="3">
        <v>4.2</v>
      </c>
    </row>
    <row r="42" spans="1:20" x14ac:dyDescent="0.25">
      <c r="A42" s="1" t="s">
        <v>180</v>
      </c>
      <c r="B42" s="1" t="s">
        <v>160</v>
      </c>
      <c r="C42" s="3" t="s">
        <v>169</v>
      </c>
      <c r="D42" s="3">
        <v>577429</v>
      </c>
      <c r="E42" s="4">
        <v>45259.007691226849</v>
      </c>
      <c r="F42" s="18">
        <f t="shared" si="2"/>
        <v>7.3000000000000007</v>
      </c>
      <c r="G42" s="18"/>
      <c r="H42" s="1">
        <f t="shared" si="3"/>
        <v>7.3000000000000007</v>
      </c>
      <c r="I42" s="7" t="s">
        <v>108</v>
      </c>
      <c r="J42" s="7" t="s">
        <v>13</v>
      </c>
      <c r="K42" s="1" t="s">
        <v>54</v>
      </c>
      <c r="L42" s="1" t="s">
        <v>4</v>
      </c>
      <c r="M42" s="1" t="s">
        <v>4</v>
      </c>
      <c r="N42" s="3">
        <v>0</v>
      </c>
      <c r="O42" s="3">
        <v>0</v>
      </c>
      <c r="P42" s="3">
        <v>3</v>
      </c>
      <c r="Q42" s="3">
        <v>0</v>
      </c>
      <c r="R42" s="3">
        <v>0.7</v>
      </c>
      <c r="S42" s="3">
        <v>0</v>
      </c>
      <c r="T42" s="3">
        <v>3.6</v>
      </c>
    </row>
    <row r="43" spans="1:20" x14ac:dyDescent="0.25">
      <c r="A43" s="1" t="s">
        <v>180</v>
      </c>
      <c r="B43" s="1" t="s">
        <v>160</v>
      </c>
      <c r="C43" s="3" t="s">
        <v>169</v>
      </c>
      <c r="D43" s="3">
        <v>580597</v>
      </c>
      <c r="E43" s="4">
        <v>45264.997929583333</v>
      </c>
      <c r="F43" s="18">
        <f t="shared" si="2"/>
        <v>6.1</v>
      </c>
      <c r="G43" s="18"/>
      <c r="H43" s="1">
        <f t="shared" si="3"/>
        <v>6.1</v>
      </c>
      <c r="I43" s="7" t="s">
        <v>45</v>
      </c>
      <c r="J43" s="7" t="s">
        <v>13</v>
      </c>
      <c r="K43" s="1" t="s">
        <v>46</v>
      </c>
      <c r="L43" s="1" t="s">
        <v>4</v>
      </c>
      <c r="M43" s="1" t="s">
        <v>4</v>
      </c>
      <c r="N43" s="3">
        <v>0</v>
      </c>
      <c r="O43" s="3">
        <v>0</v>
      </c>
      <c r="P43" s="3">
        <v>3</v>
      </c>
      <c r="Q43" s="3">
        <v>0</v>
      </c>
      <c r="R43" s="3">
        <v>0.9</v>
      </c>
      <c r="S43" s="3">
        <v>0</v>
      </c>
      <c r="T43" s="3">
        <v>2.2000000000000002</v>
      </c>
    </row>
    <row r="44" spans="1:20" x14ac:dyDescent="0.25">
      <c r="A44" s="1" t="s">
        <v>180</v>
      </c>
      <c r="B44" s="1" t="s">
        <v>160</v>
      </c>
      <c r="C44" s="3" t="s">
        <v>169</v>
      </c>
      <c r="D44" s="3">
        <v>579944</v>
      </c>
      <c r="E44" s="4">
        <v>45263.982014004629</v>
      </c>
      <c r="F44" s="18">
        <f t="shared" si="2"/>
        <v>5.5</v>
      </c>
      <c r="G44" s="18"/>
      <c r="H44" s="1">
        <f t="shared" si="3"/>
        <v>5.5</v>
      </c>
      <c r="I44" s="7" t="s">
        <v>66</v>
      </c>
      <c r="J44" s="7" t="s">
        <v>13</v>
      </c>
      <c r="K44" s="1" t="s">
        <v>67</v>
      </c>
      <c r="L44" s="1" t="s">
        <v>4</v>
      </c>
      <c r="M44" s="1" t="s">
        <v>4</v>
      </c>
      <c r="N44" s="3">
        <v>0</v>
      </c>
      <c r="O44" s="3">
        <v>0</v>
      </c>
      <c r="P44" s="3">
        <v>3</v>
      </c>
      <c r="Q44" s="3">
        <v>0</v>
      </c>
      <c r="R44" s="3">
        <v>1.1000000000000001</v>
      </c>
      <c r="S44" s="3">
        <v>0</v>
      </c>
      <c r="T44" s="3">
        <v>1.4</v>
      </c>
    </row>
    <row r="45" spans="1:20" x14ac:dyDescent="0.25">
      <c r="A45" s="1" t="s">
        <v>180</v>
      </c>
      <c r="B45" s="1" t="s">
        <v>160</v>
      </c>
      <c r="C45" s="3" t="s">
        <v>169</v>
      </c>
      <c r="D45" s="3">
        <v>580591</v>
      </c>
      <c r="E45" s="4">
        <v>45264.980943935181</v>
      </c>
      <c r="F45" s="18">
        <f t="shared" si="2"/>
        <v>5.5</v>
      </c>
      <c r="G45" s="18"/>
      <c r="H45" s="1">
        <f t="shared" si="3"/>
        <v>5.5</v>
      </c>
      <c r="I45" s="7" t="s">
        <v>47</v>
      </c>
      <c r="J45" s="7" t="s">
        <v>13</v>
      </c>
      <c r="K45" s="1" t="s">
        <v>48</v>
      </c>
      <c r="L45" s="1" t="s">
        <v>4</v>
      </c>
      <c r="M45" s="1" t="s">
        <v>4</v>
      </c>
      <c r="N45" s="3">
        <v>0</v>
      </c>
      <c r="O45" s="3">
        <v>0</v>
      </c>
      <c r="P45" s="3">
        <v>3</v>
      </c>
      <c r="Q45" s="3">
        <v>0</v>
      </c>
      <c r="R45" s="3">
        <v>1.5</v>
      </c>
      <c r="S45" s="3">
        <v>0</v>
      </c>
      <c r="T45" s="3">
        <v>1</v>
      </c>
    </row>
    <row r="46" spans="1:20" x14ac:dyDescent="0.25">
      <c r="A46" s="1" t="s">
        <v>180</v>
      </c>
      <c r="B46" s="1" t="s">
        <v>160</v>
      </c>
      <c r="C46" s="3" t="s">
        <v>169</v>
      </c>
      <c r="D46" s="3">
        <v>576175</v>
      </c>
      <c r="E46" s="4">
        <v>45256.69676136574</v>
      </c>
      <c r="F46" s="18">
        <f t="shared" si="2"/>
        <v>5.4</v>
      </c>
      <c r="G46" s="18"/>
      <c r="H46" s="1">
        <f t="shared" si="3"/>
        <v>5.4</v>
      </c>
      <c r="I46" s="7" t="s">
        <v>125</v>
      </c>
      <c r="J46" s="7" t="s">
        <v>13</v>
      </c>
      <c r="K46" s="1" t="s">
        <v>54</v>
      </c>
      <c r="L46" s="1" t="s">
        <v>4</v>
      </c>
      <c r="M46" s="1" t="s">
        <v>4</v>
      </c>
      <c r="N46" s="3">
        <v>0</v>
      </c>
      <c r="O46" s="3">
        <v>0</v>
      </c>
      <c r="P46" s="3">
        <v>3</v>
      </c>
      <c r="Q46" s="3">
        <v>0</v>
      </c>
      <c r="R46" s="3">
        <v>0</v>
      </c>
      <c r="S46" s="3">
        <v>0</v>
      </c>
      <c r="T46" s="3">
        <v>2.4</v>
      </c>
    </row>
    <row r="47" spans="1:20" x14ac:dyDescent="0.25">
      <c r="A47" s="1" t="s">
        <v>180</v>
      </c>
      <c r="B47" s="1" t="s">
        <v>160</v>
      </c>
      <c r="C47" s="3" t="s">
        <v>169</v>
      </c>
      <c r="D47" s="3">
        <v>575392</v>
      </c>
      <c r="E47" s="4">
        <v>45254.509462430557</v>
      </c>
      <c r="F47" s="18">
        <f t="shared" si="2"/>
        <v>5.3000000000000007</v>
      </c>
      <c r="G47" s="18"/>
      <c r="H47" s="1">
        <f t="shared" si="3"/>
        <v>5.3000000000000007</v>
      </c>
      <c r="I47" s="7" t="s">
        <v>142</v>
      </c>
      <c r="J47" s="7" t="s">
        <v>13</v>
      </c>
      <c r="K47" s="1" t="s">
        <v>99</v>
      </c>
      <c r="L47" s="1" t="s">
        <v>4</v>
      </c>
      <c r="M47" s="1" t="s">
        <v>4</v>
      </c>
      <c r="N47" s="3">
        <v>0</v>
      </c>
      <c r="O47" s="3">
        <v>0</v>
      </c>
      <c r="P47" s="3">
        <v>3</v>
      </c>
      <c r="Q47" s="3">
        <v>0</v>
      </c>
      <c r="R47" s="3">
        <v>0.7</v>
      </c>
      <c r="S47" s="3">
        <v>0</v>
      </c>
      <c r="T47" s="3">
        <v>1.6</v>
      </c>
    </row>
    <row r="48" spans="1:20" x14ac:dyDescent="0.25">
      <c r="A48" s="1" t="s">
        <v>180</v>
      </c>
      <c r="B48" s="1" t="s">
        <v>160</v>
      </c>
      <c r="C48" s="3" t="s">
        <v>169</v>
      </c>
      <c r="D48" s="3">
        <v>575288</v>
      </c>
      <c r="E48" s="4">
        <v>45254.440325428237</v>
      </c>
      <c r="F48" s="18">
        <f t="shared" si="2"/>
        <v>5.3</v>
      </c>
      <c r="G48" s="18"/>
      <c r="H48" s="1">
        <f t="shared" si="3"/>
        <v>5.3</v>
      </c>
      <c r="I48" s="7" t="s">
        <v>144</v>
      </c>
      <c r="J48" s="7" t="s">
        <v>13</v>
      </c>
      <c r="K48" s="1" t="s">
        <v>14</v>
      </c>
      <c r="L48" s="1" t="s">
        <v>4</v>
      </c>
      <c r="M48" s="1" t="s">
        <v>4</v>
      </c>
      <c r="N48" s="3">
        <v>0</v>
      </c>
      <c r="O48" s="3">
        <v>0</v>
      </c>
      <c r="P48" s="3">
        <v>3</v>
      </c>
      <c r="Q48" s="3">
        <v>0</v>
      </c>
      <c r="R48" s="3">
        <v>1.5</v>
      </c>
      <c r="S48" s="3">
        <v>0</v>
      </c>
      <c r="T48" s="3">
        <v>0.8</v>
      </c>
    </row>
    <row r="49" spans="1:20" x14ac:dyDescent="0.25">
      <c r="A49" s="1" t="s">
        <v>180</v>
      </c>
      <c r="B49" s="1" t="s">
        <v>160</v>
      </c>
      <c r="C49" s="3" t="s">
        <v>169</v>
      </c>
      <c r="D49" s="3">
        <v>577423</v>
      </c>
      <c r="E49" s="4">
        <v>45258.970600011569</v>
      </c>
      <c r="F49" s="18">
        <f t="shared" si="2"/>
        <v>5.3</v>
      </c>
      <c r="G49" s="18"/>
      <c r="H49" s="1">
        <f t="shared" si="3"/>
        <v>5.3</v>
      </c>
      <c r="I49" s="7" t="s">
        <v>109</v>
      </c>
      <c r="J49" s="7" t="s">
        <v>13</v>
      </c>
      <c r="K49" s="1" t="s">
        <v>5</v>
      </c>
      <c r="L49" s="1" t="s">
        <v>4</v>
      </c>
      <c r="M49" s="1" t="s">
        <v>4</v>
      </c>
      <c r="N49" s="3">
        <v>0</v>
      </c>
      <c r="O49" s="3">
        <v>0</v>
      </c>
      <c r="P49" s="3">
        <v>3</v>
      </c>
      <c r="Q49" s="3">
        <v>0</v>
      </c>
      <c r="R49" s="3">
        <v>1.5</v>
      </c>
      <c r="S49" s="3">
        <v>0</v>
      </c>
      <c r="T49" s="3">
        <v>0.8</v>
      </c>
    </row>
    <row r="50" spans="1:20" x14ac:dyDescent="0.25">
      <c r="A50" s="1" t="s">
        <v>180</v>
      </c>
      <c r="B50" s="1" t="s">
        <v>160</v>
      </c>
      <c r="C50" s="3" t="s">
        <v>169</v>
      </c>
      <c r="D50" s="3">
        <v>577865</v>
      </c>
      <c r="E50" s="4">
        <v>45259.670343414349</v>
      </c>
      <c r="F50" s="18">
        <f t="shared" si="2"/>
        <v>4.8</v>
      </c>
      <c r="G50" s="18"/>
      <c r="H50" s="1">
        <f t="shared" si="3"/>
        <v>4.8</v>
      </c>
      <c r="I50" s="7" t="s">
        <v>100</v>
      </c>
      <c r="J50" s="7" t="s">
        <v>13</v>
      </c>
      <c r="K50" s="1" t="s">
        <v>10</v>
      </c>
      <c r="L50" s="1" t="s">
        <v>4</v>
      </c>
      <c r="M50" s="1" t="s">
        <v>4</v>
      </c>
      <c r="N50" s="3">
        <v>0</v>
      </c>
      <c r="O50" s="3">
        <v>0</v>
      </c>
      <c r="P50" s="3">
        <v>3</v>
      </c>
      <c r="Q50" s="3">
        <v>0</v>
      </c>
      <c r="R50" s="3">
        <v>0.4</v>
      </c>
      <c r="S50" s="3">
        <v>0</v>
      </c>
      <c r="T50" s="3">
        <v>1.4</v>
      </c>
    </row>
    <row r="51" spans="1:20" x14ac:dyDescent="0.25">
      <c r="A51" s="1" t="s">
        <v>180</v>
      </c>
      <c r="B51" s="1" t="s">
        <v>160</v>
      </c>
      <c r="C51" s="3" t="s">
        <v>169</v>
      </c>
      <c r="D51" s="3">
        <v>580823</v>
      </c>
      <c r="E51" s="4">
        <v>45265.46966545139</v>
      </c>
      <c r="F51" s="18">
        <f t="shared" si="2"/>
        <v>4.4000000000000004</v>
      </c>
      <c r="G51" s="18"/>
      <c r="H51" s="1">
        <f t="shared" si="3"/>
        <v>4.4000000000000004</v>
      </c>
      <c r="I51" s="7" t="s">
        <v>35</v>
      </c>
      <c r="J51" s="7" t="s">
        <v>13</v>
      </c>
      <c r="K51" s="1" t="s">
        <v>36</v>
      </c>
      <c r="L51" s="1" t="s">
        <v>4</v>
      </c>
      <c r="M51" s="1" t="s">
        <v>4</v>
      </c>
      <c r="N51" s="3">
        <v>0</v>
      </c>
      <c r="O51" s="3">
        <v>0</v>
      </c>
      <c r="P51" s="3">
        <v>3</v>
      </c>
      <c r="Q51" s="3">
        <v>0</v>
      </c>
      <c r="R51" s="3">
        <v>0.2</v>
      </c>
      <c r="S51" s="3">
        <v>0</v>
      </c>
      <c r="T51" s="3">
        <v>1.2</v>
      </c>
    </row>
    <row r="52" spans="1:20" x14ac:dyDescent="0.25">
      <c r="A52" s="1" t="s">
        <v>180</v>
      </c>
      <c r="B52" s="1" t="s">
        <v>160</v>
      </c>
      <c r="C52" s="3" t="s">
        <v>169</v>
      </c>
      <c r="D52" s="3">
        <v>575983</v>
      </c>
      <c r="E52" s="4">
        <v>45255.825481111111</v>
      </c>
      <c r="F52" s="18">
        <f t="shared" si="2"/>
        <v>4.3</v>
      </c>
      <c r="G52" s="18"/>
      <c r="H52" s="1">
        <f t="shared" si="3"/>
        <v>4.3</v>
      </c>
      <c r="I52" s="7" t="s">
        <v>128</v>
      </c>
      <c r="J52" s="7" t="s">
        <v>13</v>
      </c>
      <c r="K52" s="1" t="s">
        <v>81</v>
      </c>
      <c r="L52" s="1" t="s">
        <v>4</v>
      </c>
      <c r="M52" s="1" t="s">
        <v>4</v>
      </c>
      <c r="N52" s="3">
        <v>0</v>
      </c>
      <c r="O52" s="3">
        <v>0</v>
      </c>
      <c r="P52" s="3">
        <v>3</v>
      </c>
      <c r="Q52" s="3">
        <v>0</v>
      </c>
      <c r="R52" s="3">
        <v>0.7</v>
      </c>
      <c r="S52" s="3">
        <v>0</v>
      </c>
      <c r="T52" s="3">
        <v>0.6</v>
      </c>
    </row>
    <row r="53" spans="1:20" x14ac:dyDescent="0.25">
      <c r="A53" s="1" t="s">
        <v>180</v>
      </c>
      <c r="B53" s="1" t="s">
        <v>160</v>
      </c>
      <c r="C53" s="3" t="s">
        <v>169</v>
      </c>
      <c r="D53" s="3">
        <v>580603</v>
      </c>
      <c r="E53" s="4">
        <v>45265.000211886574</v>
      </c>
      <c r="F53" s="18">
        <f t="shared" si="2"/>
        <v>4.2</v>
      </c>
      <c r="G53" s="18"/>
      <c r="H53" s="1">
        <f t="shared" si="3"/>
        <v>4.2</v>
      </c>
      <c r="I53" s="7" t="s">
        <v>43</v>
      </c>
      <c r="J53" s="7" t="s">
        <v>13</v>
      </c>
      <c r="K53" s="1" t="s">
        <v>44</v>
      </c>
      <c r="L53" s="1" t="s">
        <v>4</v>
      </c>
      <c r="M53" s="1" t="s">
        <v>4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1.2</v>
      </c>
    </row>
    <row r="54" spans="1:20" x14ac:dyDescent="0.25">
      <c r="A54" s="1" t="s">
        <v>180</v>
      </c>
      <c r="B54" s="1" t="s">
        <v>160</v>
      </c>
      <c r="C54" s="3" t="s">
        <v>169</v>
      </c>
      <c r="D54" s="3">
        <v>575917</v>
      </c>
      <c r="E54" s="4">
        <v>45255.636930335648</v>
      </c>
      <c r="F54" s="18">
        <f t="shared" si="2"/>
        <v>4.1000000000000005</v>
      </c>
      <c r="G54" s="18"/>
      <c r="H54" s="1">
        <f t="shared" si="3"/>
        <v>4.1000000000000005</v>
      </c>
      <c r="I54" s="7" t="s">
        <v>131</v>
      </c>
      <c r="J54" s="7" t="s">
        <v>13</v>
      </c>
      <c r="K54" s="1" t="s">
        <v>54</v>
      </c>
      <c r="L54" s="1" t="s">
        <v>4</v>
      </c>
      <c r="M54" s="1" t="s">
        <v>4</v>
      </c>
      <c r="N54" s="3">
        <v>0</v>
      </c>
      <c r="O54" s="3">
        <v>0</v>
      </c>
      <c r="P54" s="3">
        <v>3</v>
      </c>
      <c r="Q54" s="3">
        <v>0</v>
      </c>
      <c r="R54" s="3">
        <v>0.7</v>
      </c>
      <c r="S54" s="3">
        <v>0</v>
      </c>
      <c r="T54" s="3">
        <v>0.4</v>
      </c>
    </row>
    <row r="55" spans="1:20" x14ac:dyDescent="0.25">
      <c r="A55" s="1" t="s">
        <v>180</v>
      </c>
      <c r="B55" s="1" t="s">
        <v>160</v>
      </c>
      <c r="C55" s="3" t="s">
        <v>169</v>
      </c>
      <c r="D55" s="3">
        <v>576186</v>
      </c>
      <c r="E55" s="4">
        <v>45256.778481261572</v>
      </c>
      <c r="F55" s="18">
        <f t="shared" si="2"/>
        <v>4.0999999999999996</v>
      </c>
      <c r="G55" s="18"/>
      <c r="H55" s="1">
        <f t="shared" si="3"/>
        <v>4.0999999999999996</v>
      </c>
      <c r="I55" s="7" t="s">
        <v>124</v>
      </c>
      <c r="J55" s="7" t="s">
        <v>13</v>
      </c>
      <c r="K55" s="1" t="s">
        <v>5</v>
      </c>
      <c r="L55" s="1" t="s">
        <v>4</v>
      </c>
      <c r="M55" s="1" t="s">
        <v>4</v>
      </c>
      <c r="N55" s="3">
        <v>0</v>
      </c>
      <c r="O55" s="3">
        <v>0</v>
      </c>
      <c r="P55" s="3">
        <v>3</v>
      </c>
      <c r="Q55" s="3">
        <v>0</v>
      </c>
      <c r="R55" s="3">
        <v>0.3</v>
      </c>
      <c r="S55" s="3">
        <v>0</v>
      </c>
      <c r="T55" s="3">
        <v>0.8</v>
      </c>
    </row>
    <row r="56" spans="1:20" x14ac:dyDescent="0.25">
      <c r="A56" s="1" t="s">
        <v>180</v>
      </c>
      <c r="B56" s="1" t="s">
        <v>160</v>
      </c>
      <c r="C56" s="3" t="s">
        <v>169</v>
      </c>
      <c r="D56" s="3">
        <v>580252</v>
      </c>
      <c r="E56" s="4">
        <v>45264.551165613426</v>
      </c>
      <c r="F56" s="18">
        <f t="shared" si="2"/>
        <v>4.0999999999999996</v>
      </c>
      <c r="G56" s="18"/>
      <c r="H56" s="1">
        <f t="shared" si="3"/>
        <v>4.0999999999999996</v>
      </c>
      <c r="I56" s="7" t="s">
        <v>63</v>
      </c>
      <c r="J56" s="7" t="s">
        <v>13</v>
      </c>
      <c r="K56" s="1" t="s">
        <v>60</v>
      </c>
      <c r="L56" s="1" t="s">
        <v>4</v>
      </c>
      <c r="M56" s="1" t="s">
        <v>4</v>
      </c>
      <c r="N56" s="3">
        <v>0</v>
      </c>
      <c r="O56" s="3">
        <v>0</v>
      </c>
      <c r="P56" s="3">
        <v>3</v>
      </c>
      <c r="Q56" s="3">
        <v>0</v>
      </c>
      <c r="R56" s="3">
        <v>0.9</v>
      </c>
      <c r="S56" s="3">
        <v>0</v>
      </c>
      <c r="T56" s="3">
        <v>0.2</v>
      </c>
    </row>
    <row r="57" spans="1:20" x14ac:dyDescent="0.25">
      <c r="A57" s="1" t="s">
        <v>180</v>
      </c>
      <c r="B57" s="1" t="s">
        <v>160</v>
      </c>
      <c r="C57" s="27" t="s">
        <v>162</v>
      </c>
      <c r="D57" s="3">
        <v>577430</v>
      </c>
      <c r="E57" s="4">
        <v>45259.007720162037</v>
      </c>
      <c r="F57" s="18">
        <f t="shared" si="2"/>
        <v>7.3000000000000007</v>
      </c>
      <c r="G57" s="18"/>
      <c r="H57" s="1">
        <f t="shared" si="3"/>
        <v>7.3000000000000007</v>
      </c>
      <c r="I57" s="7" t="s">
        <v>108</v>
      </c>
      <c r="J57" s="7" t="s">
        <v>13</v>
      </c>
      <c r="K57" s="1" t="s">
        <v>54</v>
      </c>
      <c r="L57" s="1" t="s">
        <v>4</v>
      </c>
      <c r="M57" s="1" t="s">
        <v>4</v>
      </c>
      <c r="N57" s="3">
        <v>0</v>
      </c>
      <c r="O57" s="3">
        <v>0</v>
      </c>
      <c r="P57" s="3">
        <v>3</v>
      </c>
      <c r="Q57" s="3">
        <v>0</v>
      </c>
      <c r="R57" s="3">
        <v>0.7</v>
      </c>
      <c r="S57" s="3">
        <v>0</v>
      </c>
      <c r="T57" s="3">
        <v>3.6</v>
      </c>
    </row>
    <row r="58" spans="1:20" x14ac:dyDescent="0.25">
      <c r="A58" s="1" t="s">
        <v>180</v>
      </c>
      <c r="B58" s="1" t="s">
        <v>160</v>
      </c>
      <c r="C58" s="27" t="s">
        <v>162</v>
      </c>
      <c r="D58" s="3">
        <v>577866</v>
      </c>
      <c r="E58" s="4">
        <v>45259.670354988426</v>
      </c>
      <c r="F58" s="18">
        <f t="shared" si="2"/>
        <v>4.8</v>
      </c>
      <c r="G58" s="18"/>
      <c r="H58" s="1">
        <f t="shared" si="3"/>
        <v>4.8</v>
      </c>
      <c r="I58" s="7" t="s">
        <v>100</v>
      </c>
      <c r="J58" s="7" t="s">
        <v>13</v>
      </c>
      <c r="K58" s="1" t="s">
        <v>10</v>
      </c>
      <c r="L58" s="1" t="s">
        <v>4</v>
      </c>
      <c r="M58" s="1" t="s">
        <v>4</v>
      </c>
      <c r="N58" s="3">
        <v>0</v>
      </c>
      <c r="O58" s="3">
        <v>0</v>
      </c>
      <c r="P58" s="3">
        <v>3</v>
      </c>
      <c r="Q58" s="3">
        <v>0</v>
      </c>
      <c r="R58" s="3">
        <v>0.4</v>
      </c>
      <c r="S58" s="3">
        <v>0</v>
      </c>
      <c r="T58" s="3">
        <v>1.4</v>
      </c>
    </row>
    <row r="59" spans="1:20" x14ac:dyDescent="0.25">
      <c r="A59" s="1" t="s">
        <v>180</v>
      </c>
      <c r="B59" s="1" t="s">
        <v>160</v>
      </c>
      <c r="C59" s="27" t="s">
        <v>162</v>
      </c>
      <c r="D59" s="3">
        <v>580253</v>
      </c>
      <c r="E59" s="4">
        <v>45264.551190208331</v>
      </c>
      <c r="F59" s="18">
        <f t="shared" si="2"/>
        <v>4.0999999999999996</v>
      </c>
      <c r="G59" s="18"/>
      <c r="H59" s="1">
        <f t="shared" si="3"/>
        <v>4.0999999999999996</v>
      </c>
      <c r="I59" s="7" t="s">
        <v>63</v>
      </c>
      <c r="J59" s="7" t="s">
        <v>13</v>
      </c>
      <c r="K59" s="1" t="s">
        <v>60</v>
      </c>
      <c r="L59" s="1" t="s">
        <v>4</v>
      </c>
      <c r="M59" s="1" t="s">
        <v>4</v>
      </c>
      <c r="N59" s="3">
        <v>0</v>
      </c>
      <c r="O59" s="3">
        <v>0</v>
      </c>
      <c r="P59" s="3">
        <v>3</v>
      </c>
      <c r="Q59" s="3">
        <v>0</v>
      </c>
      <c r="R59" s="3">
        <v>0.9</v>
      </c>
      <c r="S59" s="3">
        <v>0</v>
      </c>
      <c r="T59" s="3">
        <v>0.2</v>
      </c>
    </row>
  </sheetData>
  <sortState ref="A2:T59">
    <sortCondition ref="C2:C59" customList="APROVADO,CLASSIFICADO,REPROVADO,DESCLASSIFICADO,AUSENTE,CANCELADO"/>
    <sortCondition descending="1" ref="F2:F59"/>
    <sortCondition descending="1" ref="N2:N59"/>
    <sortCondition descending="1" ref="T2:T59"/>
    <sortCondition descending="1" ref="S2:S59"/>
    <sortCondition ref="E2:E59"/>
  </sortState>
  <pageMargins left="0.25" right="0.25" top="0.75" bottom="0.75" header="0.3" footer="0.3"/>
  <pageSetup scale="3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ASSISTENTE SOCIAL</vt:lpstr>
      <vt:lpstr>NUTRICIONISTA</vt:lpstr>
      <vt:lpstr>TÉCNICO EM SANEAMENTO</vt:lpstr>
      <vt:lpstr>TÉCNICO EM 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2023-12-26T13:56:24Z</cp:lastPrinted>
  <dcterms:created xsi:type="dcterms:W3CDTF">2023-12-06T12:16:36Z</dcterms:created>
  <dcterms:modified xsi:type="dcterms:W3CDTF">2023-12-26T13:56:27Z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