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Ldital 01-2024\"/>
    </mc:Choice>
  </mc:AlternateContent>
  <bookViews>
    <workbookView xWindow="0" yWindow="0" windowWidth="20280" windowHeight="7590" tabRatio="796" activeTab="1"/>
  </bookViews>
  <sheets>
    <sheet name="Resumo" sheetId="2" r:id="rId1"/>
    <sheet name="Agente de combate a endemias" sheetId="1" r:id="rId2"/>
    <sheet name="Auxiliar em saúde bucal" sheetId="4" r:id="rId3"/>
    <sheet name="Técnico em laboratório" sheetId="6" r:id="rId4"/>
    <sheet name="Técnico em saneamento" sheetId="7" r:id="rId5"/>
  </sheets>
  <definedNames>
    <definedName name="_xlnm._FilterDatabase" localSheetId="1" hidden="1">'Agente de combate a endemias'!$A$1:$V$49</definedName>
    <definedName name="_xlnm._FilterDatabase" localSheetId="2" hidden="1">'Auxiliar em saúde bucal'!$A$1:$P$5</definedName>
    <definedName name="_xlnm._FilterDatabase" localSheetId="3" hidden="1">'Técnico em laboratório'!$A$1:$P$19</definedName>
    <definedName name="_xlnm._FilterDatabase" localSheetId="4" hidden="1">'Técnico em saneamento'!$A$1:$P$2</definedName>
  </definedNames>
  <calcPr calcId="162913"/>
</workbook>
</file>

<file path=xl/calcChain.xml><?xml version="1.0" encoding="utf-8"?>
<calcChain xmlns="http://schemas.openxmlformats.org/spreadsheetml/2006/main">
  <c r="H9" i="2" l="1"/>
  <c r="G9" i="2"/>
  <c r="C9" i="2"/>
  <c r="B9" i="2"/>
  <c r="H8" i="2"/>
  <c r="G8" i="2"/>
  <c r="C8" i="2"/>
  <c r="B8" i="2"/>
  <c r="H7" i="2"/>
  <c r="G7" i="2"/>
  <c r="C7" i="2"/>
  <c r="B7" i="2"/>
  <c r="D7" i="2"/>
  <c r="E7" i="2"/>
  <c r="F7" i="2"/>
  <c r="D8" i="2"/>
  <c r="E8" i="2"/>
  <c r="F8" i="2"/>
  <c r="D9" i="2"/>
  <c r="E9" i="2"/>
  <c r="F9" i="2"/>
  <c r="H6" i="2"/>
  <c r="G6" i="2"/>
  <c r="F6" i="2"/>
  <c r="E6" i="2"/>
  <c r="D6" i="2"/>
  <c r="C6" i="2"/>
  <c r="B6" i="2"/>
  <c r="B10" i="2" l="1"/>
  <c r="C10" i="2"/>
  <c r="D10" i="2"/>
  <c r="E10" i="2"/>
  <c r="F10" i="2"/>
  <c r="G10" i="2"/>
  <c r="H10" i="2"/>
</calcChain>
</file>

<file path=xl/sharedStrings.xml><?xml version="1.0" encoding="utf-8"?>
<sst xmlns="http://schemas.openxmlformats.org/spreadsheetml/2006/main" count="467" uniqueCount="109">
  <si>
    <t>FILIAL</t>
  </si>
  <si>
    <t>IDADE</t>
  </si>
  <si>
    <t>001/2024</t>
  </si>
  <si>
    <t>MARCIA KARU CRIXI</t>
  </si>
  <si>
    <t>Auxiliar em saúde bucal</t>
  </si>
  <si>
    <t>32</t>
  </si>
  <si>
    <t>SIM</t>
  </si>
  <si>
    <t>NÃO</t>
  </si>
  <si>
    <t>VILDENISE SOUZA DO NASCIMENTO</t>
  </si>
  <si>
    <t>Agente de combate a endemias</t>
  </si>
  <si>
    <t>37</t>
  </si>
  <si>
    <t>ROSIVAN KIRIXI MUNDURUKU</t>
  </si>
  <si>
    <t>27</t>
  </si>
  <si>
    <t>DEIVISON SAW MUNDURUKU</t>
  </si>
  <si>
    <t>25</t>
  </si>
  <si>
    <t>CLEIA DACE MUNDURUKU</t>
  </si>
  <si>
    <t>ADALTINO AKAY MUNDURUKU</t>
  </si>
  <si>
    <t>Técnico em laboratório</t>
  </si>
  <si>
    <t xml:space="preserve">ROSINALDO WARO MUNDURUKU </t>
  </si>
  <si>
    <t>23</t>
  </si>
  <si>
    <t>REIRINEIVA CAMPOS DOS SANTOS</t>
  </si>
  <si>
    <t>30</t>
  </si>
  <si>
    <t xml:space="preserve">JOSÉ GLEIDSON CARVALHO DE OLIVEIRA </t>
  </si>
  <si>
    <t>36</t>
  </si>
  <si>
    <t>KECILEIA KARO MUNDURUKU</t>
  </si>
  <si>
    <t>24</t>
  </si>
  <si>
    <t>ERIVALDO AKAI COSME</t>
  </si>
  <si>
    <t>CARLOS ANTONIO IKUPI SAW</t>
  </si>
  <si>
    <t>33</t>
  </si>
  <si>
    <t xml:space="preserve">RENATO SAW MUNDURUKU </t>
  </si>
  <si>
    <t>Técnico em saneamento</t>
  </si>
  <si>
    <t>26</t>
  </si>
  <si>
    <t xml:space="preserve">ADNILSON WARO MUNDURUKU </t>
  </si>
  <si>
    <t>DIONEI CRIXI MUNDURUKU</t>
  </si>
  <si>
    <t>20</t>
  </si>
  <si>
    <t>ERNANDE KARO MUNDURUKU</t>
  </si>
  <si>
    <t>ELICIANO MUO MUNDURUKU</t>
  </si>
  <si>
    <t>VALDERINO  KRIXI   MUNDURUKU</t>
  </si>
  <si>
    <t>45</t>
  </si>
  <si>
    <t>BEPKAJAKATI KAYAPO</t>
  </si>
  <si>
    <t>29</t>
  </si>
  <si>
    <t>MONICA PEREIRA MARQUES</t>
  </si>
  <si>
    <t>CLEIDIZELIA DACE MUNDURUKU</t>
  </si>
  <si>
    <t>WILLIAN SAW MUNDURUKU</t>
  </si>
  <si>
    <t>22</t>
  </si>
  <si>
    <t>JOVINO AKAY MUNDURUKU</t>
  </si>
  <si>
    <t>40</t>
  </si>
  <si>
    <t>MAURILIO DACE MUNDURUKU</t>
  </si>
  <si>
    <t>KELIENE AKAI MUNDURUKU</t>
  </si>
  <si>
    <t>31</t>
  </si>
  <si>
    <t>SILAS BORO MUNDURUKU</t>
  </si>
  <si>
    <t>REGIANE KARO MUNDURUKU</t>
  </si>
  <si>
    <t xml:space="preserve">SANDOVAL SAW MUNDURUKU </t>
  </si>
  <si>
    <t>44</t>
  </si>
  <si>
    <t xml:space="preserve">JOSÉ CLAUDISON KABA RODRIGUES </t>
  </si>
  <si>
    <t xml:space="preserve">VANIA MARIA GUIMARAES REBELO </t>
  </si>
  <si>
    <t>56</t>
  </si>
  <si>
    <t>LEUDOMAR SAW MUNDURUKU</t>
  </si>
  <si>
    <t>NEEMIAS AKAY MUNDURUKU</t>
  </si>
  <si>
    <t>SILVANILSON IOTO MUNDURUKU</t>
  </si>
  <si>
    <t>28</t>
  </si>
  <si>
    <t>GUILHERME TAWÉ MUNDURUKU</t>
  </si>
  <si>
    <t>41</t>
  </si>
  <si>
    <t>VANDEILSON DACE MUNDURUKU</t>
  </si>
  <si>
    <t>21</t>
  </si>
  <si>
    <t>ANDERSON MENDES DA SILVA</t>
  </si>
  <si>
    <t>HUGO DIOGO LEAL VAZ</t>
  </si>
  <si>
    <t xml:space="preserve">MARLISE AKAY MUNDURUKU </t>
  </si>
  <si>
    <t>NEUMAR AKAY MUNDURUKU</t>
  </si>
  <si>
    <t xml:space="preserve">JUSCINETE FREITAS CUNHA </t>
  </si>
  <si>
    <t>MARIA JOSÉ TAWÊ MUNDURUKU</t>
  </si>
  <si>
    <t>NATALINO MARIMA APIAKA</t>
  </si>
  <si>
    <t>DENILSON AKAY MUNDURUKU</t>
  </si>
  <si>
    <t xml:space="preserve">JOSÉ WILIAN NUNES DA SILVA </t>
  </si>
  <si>
    <t>42</t>
  </si>
  <si>
    <t>LEONARDO MANHUARI PEREIRA</t>
  </si>
  <si>
    <t>34</t>
  </si>
  <si>
    <t>DSEI Rio Tapajós</t>
  </si>
  <si>
    <t>CLASSIFICADO</t>
  </si>
  <si>
    <t>DESCLASSIFICADO</t>
  </si>
  <si>
    <t>CLASSIFICAÇÃO</t>
  </si>
  <si>
    <t>CANCELADO</t>
  </si>
  <si>
    <t>EDITAL</t>
  </si>
  <si>
    <t>INSCRIÇÃO</t>
  </si>
  <si>
    <t>DATA E HORA DA INSCRIÇÃO</t>
  </si>
  <si>
    <t>PONTUAÇÃO TOTAL</t>
  </si>
  <si>
    <t>NOME</t>
  </si>
  <si>
    <t>FUNÇÃO PRETENDIDA</t>
  </si>
  <si>
    <t>INDÍGENA</t>
  </si>
  <si>
    <t>PORTADOR DE DEFICIÊNCIA</t>
  </si>
  <si>
    <t>PONTUAÇÃO POR SER INDÍGENA</t>
  </si>
  <si>
    <t>PONTUAÇÃO POR RESIDIR EM ALDEIA PERTENCENTE AO DSEI</t>
  </si>
  <si>
    <t>PONTUAÇÃO PARA OS CARGOS DE NÍVEL MÉDIO/TÉCNICO</t>
  </si>
  <si>
    <t>PONTUAÇÃO POR CURSOS DE APERFEIÇOAMENTO NA FUNÇÃO INSCRITA</t>
  </si>
  <si>
    <t>PONTUAÇÃO POR EXPERIÊNCIA PROFISSIONAL NA ÁREA DE FORMAÇÃO</t>
  </si>
  <si>
    <t>ORGANIZAÇÃO SOCIAL DE SAÚDE HOSPITAL E MATERNIDADE THEREZINHA DE JESUS</t>
  </si>
  <si>
    <t>COMISSÃO EXAMINADORA - DSEI RIO TAPAJÓS</t>
  </si>
  <si>
    <t>VAGA PRETENDIDA</t>
  </si>
  <si>
    <t>CANDIDATOS</t>
  </si>
  <si>
    <t>CLASSIFICADOS</t>
  </si>
  <si>
    <t>APROVADO</t>
  </si>
  <si>
    <t>REPROVADO</t>
  </si>
  <si>
    <t>AUSENTE</t>
  </si>
  <si>
    <t>DESCLASSIFICADOS</t>
  </si>
  <si>
    <t>TOTAL</t>
  </si>
  <si>
    <r>
      <t>1.6. Todo o processo seletivo terá caráter</t>
    </r>
    <r>
      <rPr>
        <b/>
        <sz val="11"/>
        <color theme="1"/>
        <rFont val="Calibri"/>
        <family val="2"/>
        <scheme val="minor"/>
      </rPr>
      <t xml:space="preserve"> eliminatório e classificatório</t>
    </r>
    <r>
      <rPr>
        <sz val="11"/>
        <color theme="1"/>
        <rFont val="Calibri"/>
        <family val="2"/>
        <scheme val="minor"/>
      </rPr>
      <t xml:space="preserve">, compreendendo análise curricular, prova de títulos e entrevista para avaliação do perfil profissional pela Comissão Examinadora. </t>
    </r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</si>
  <si>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01/2024</t>
    </r>
  </si>
  <si>
    <r>
      <t>3.22. Serão habilitados os candidatos com</t>
    </r>
    <r>
      <rPr>
        <b/>
        <sz val="11"/>
        <color theme="1"/>
        <rFont val="Calibri"/>
        <family val="2"/>
        <scheme val="minor"/>
      </rPr>
      <t xml:space="preserve"> experiência profissional mínima de 01 (um) mês completo</t>
    </r>
    <r>
      <rPr>
        <sz val="11"/>
        <color theme="1"/>
        <rFont val="Calibri"/>
        <family val="2"/>
        <scheme val="minor"/>
      </rPr>
      <t>, conforme item 5 deste edital.</t>
    </r>
  </si>
  <si>
    <r>
      <t>3.6. A inscrição dos candidatos implicará em sua adesão a todas as regras que disciplinam a seleção bem como</t>
    </r>
    <r>
      <rPr>
        <b/>
        <sz val="11"/>
        <color theme="1"/>
        <rFont val="Calibri"/>
        <family val="2"/>
        <scheme val="minor"/>
      </rPr>
      <t xml:space="preserve"> preencher os requisitos básicos exigidos para o cargo pretendido</t>
    </r>
    <r>
      <rPr>
        <sz val="11"/>
        <color theme="1"/>
        <rFont val="Calibri"/>
        <family val="2"/>
        <scheme val="minor"/>
      </rPr>
      <t>, conforme indicado neste Edital.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</si>
</sst>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 readingOrder="1"/>
    </xf>
    <xf numFmtId="49" fontId="3" fillId="0" borderId="1" xfId="0" applyNumberFormat="1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0" fontId="3" fillId="0" borderId="0" xfId="0" applyFont="1" applyFill="1"/>
    <xf numFmtId="14" fontId="2" fillId="2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readingOrder="1"/>
    </xf>
    <xf numFmtId="14" fontId="3" fillId="0" borderId="0" xfId="0" applyNumberFormat="1" applyFont="1" applyFill="1"/>
    <xf numFmtId="0" fontId="4" fillId="2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readingOrder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176013</xdr:colOff>
      <xdr:row>0</xdr:row>
      <xdr:rowOff>0</xdr:rowOff>
    </xdr:from>
    <xdr:to>
      <xdr:col>7</xdr:col>
      <xdr:colOff>1184125</xdr:colOff>
      <xdr:row>2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1463" y="0"/>
          <a:ext cx="2351137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sqref="A1:F3"/>
    </sheetView>
  </sheetViews>
  <sheetFormatPr defaultColWidth="8.85546875" defaultRowHeight="15" x14ac:dyDescent="0.25"/>
  <cols>
    <col min="1" max="1" width="38.42578125" customWidth="1"/>
    <col min="2" max="2" width="21.7109375" customWidth="1"/>
    <col min="3" max="3" width="22.42578125" customWidth="1"/>
    <col min="4" max="4" width="12.28515625" hidden="1" customWidth="1"/>
    <col min="5" max="5" width="13.42578125" hidden="1" customWidth="1"/>
    <col min="6" max="6" width="10" hidden="1" customWidth="1"/>
    <col min="7" max="8" width="20.140625" customWidth="1"/>
  </cols>
  <sheetData>
    <row r="1" spans="1:8" ht="15.75" x14ac:dyDescent="0.25">
      <c r="A1" s="18" t="s">
        <v>95</v>
      </c>
      <c r="B1" s="18"/>
      <c r="C1" s="18"/>
      <c r="D1" s="18"/>
      <c r="E1" s="18"/>
      <c r="F1" s="18"/>
      <c r="G1" s="19"/>
      <c r="H1" s="19"/>
    </row>
    <row r="2" spans="1:8" ht="15.75" x14ac:dyDescent="0.25">
      <c r="A2" s="18" t="s">
        <v>96</v>
      </c>
      <c r="B2" s="18"/>
      <c r="C2" s="18"/>
      <c r="D2" s="18"/>
      <c r="E2" s="18"/>
      <c r="F2" s="18"/>
      <c r="G2" s="19"/>
      <c r="H2" s="19"/>
    </row>
    <row r="3" spans="1:8" ht="15.75" x14ac:dyDescent="0.25">
      <c r="A3" s="20" t="s">
        <v>106</v>
      </c>
      <c r="B3" s="20"/>
      <c r="C3" s="20"/>
      <c r="D3" s="20"/>
      <c r="E3" s="20"/>
      <c r="F3" s="20"/>
      <c r="G3" s="19"/>
      <c r="H3" s="19"/>
    </row>
    <row r="4" spans="1:8" ht="15.75" x14ac:dyDescent="0.25">
      <c r="A4" s="15"/>
      <c r="B4" s="15"/>
      <c r="C4" s="15"/>
      <c r="D4" s="15"/>
      <c r="E4" s="15"/>
      <c r="F4" s="15"/>
      <c r="G4" s="16"/>
      <c r="H4" s="16"/>
    </row>
    <row r="5" spans="1:8" ht="15.75" x14ac:dyDescent="0.25">
      <c r="A5" s="11" t="s">
        <v>97</v>
      </c>
      <c r="B5" s="11" t="s">
        <v>98</v>
      </c>
      <c r="C5" s="11" t="s">
        <v>99</v>
      </c>
      <c r="D5" s="11" t="s">
        <v>100</v>
      </c>
      <c r="E5" s="11" t="s">
        <v>101</v>
      </c>
      <c r="F5" s="11" t="s">
        <v>102</v>
      </c>
      <c r="G5" s="11" t="s">
        <v>103</v>
      </c>
      <c r="H5" s="11" t="s">
        <v>81</v>
      </c>
    </row>
    <row r="6" spans="1:8" ht="15.75" x14ac:dyDescent="0.25">
      <c r="A6" s="14" t="s">
        <v>9</v>
      </c>
      <c r="B6" s="12">
        <f>COUNTA('Agente de combate a endemias'!C:C)-1</f>
        <v>25</v>
      </c>
      <c r="C6" s="12">
        <f>COUNTIF('Agente de combate a endemias'!$C:$C,"classificado")</f>
        <v>9</v>
      </c>
      <c r="D6" s="12">
        <f>COUNTIF('Agente de combate a endemias'!$C:$C,"aprovado")</f>
        <v>0</v>
      </c>
      <c r="E6" s="12">
        <f>COUNTIF('Agente de combate a endemias'!$C:$C,"reprovado")</f>
        <v>0</v>
      </c>
      <c r="F6" s="12">
        <f>COUNTIF('Agente de combate a endemias'!$C:$C,"ausente")</f>
        <v>0</v>
      </c>
      <c r="G6" s="12">
        <f>COUNTIF('Agente de combate a endemias'!$C:$C,"desclassificado")</f>
        <v>15</v>
      </c>
      <c r="H6" s="12">
        <f>COUNTIF('Agente de combate a endemias'!$C:$C,"cancelado")</f>
        <v>1</v>
      </c>
    </row>
    <row r="7" spans="1:8" ht="15.75" x14ac:dyDescent="0.25">
      <c r="A7" s="14" t="s">
        <v>4</v>
      </c>
      <c r="B7" s="12">
        <f>COUNTA('Auxiliar em saúde bucal'!C:C)-1</f>
        <v>4</v>
      </c>
      <c r="C7" s="12">
        <f>COUNTIF('Auxiliar em saúde bucal'!$C:$C,"classificado")</f>
        <v>1</v>
      </c>
      <c r="D7" s="12">
        <f>COUNTIF('Agente de combate a endemias'!$C:$C,"aprovado")</f>
        <v>0</v>
      </c>
      <c r="E7" s="12">
        <f>COUNTIF('Agente de combate a endemias'!$C:$C,"reprovado")</f>
        <v>0</v>
      </c>
      <c r="F7" s="12">
        <f>COUNTIF('Agente de combate a endemias'!$C:$C,"ausente")</f>
        <v>0</v>
      </c>
      <c r="G7" s="12">
        <f>COUNTIF('Auxiliar em saúde bucal'!$C:$C,"desclassificado")</f>
        <v>3</v>
      </c>
      <c r="H7" s="12">
        <f>COUNTIF('Auxiliar em saúde bucal'!$C:$C,"cancelado")</f>
        <v>0</v>
      </c>
    </row>
    <row r="8" spans="1:8" ht="15.75" x14ac:dyDescent="0.25">
      <c r="A8" s="14" t="s">
        <v>17</v>
      </c>
      <c r="B8" s="12">
        <f>COUNTA('Técnico em laboratório'!C:C)-1</f>
        <v>18</v>
      </c>
      <c r="C8" s="12">
        <f>COUNTIF('Técnico em laboratório'!$C:$C,"classificado")</f>
        <v>5</v>
      </c>
      <c r="D8" s="12">
        <f>COUNTIF('Agente de combate a endemias'!$C:$C,"aprovado")</f>
        <v>0</v>
      </c>
      <c r="E8" s="12">
        <f>COUNTIF('Agente de combate a endemias'!$C:$C,"reprovado")</f>
        <v>0</v>
      </c>
      <c r="F8" s="12">
        <f>COUNTIF('Agente de combate a endemias'!$C:$C,"ausente")</f>
        <v>0</v>
      </c>
      <c r="G8" s="12">
        <f>COUNTIF('Técnico em laboratório'!$C:$C,"desclassificado")</f>
        <v>11</v>
      </c>
      <c r="H8" s="12">
        <f>COUNTIF('Técnico em laboratório'!$C:$C,"cancelado")</f>
        <v>2</v>
      </c>
    </row>
    <row r="9" spans="1:8" ht="15.75" x14ac:dyDescent="0.25">
      <c r="A9" s="14" t="s">
        <v>30</v>
      </c>
      <c r="B9" s="12">
        <f>COUNTA('Técnico em saneamento'!C:C)-1</f>
        <v>1</v>
      </c>
      <c r="C9" s="12">
        <f>COUNTIF('Técnico em saneamento'!$C:$C,"classificado")</f>
        <v>0</v>
      </c>
      <c r="D9" s="12">
        <f>COUNTIF('Agente de combate a endemias'!$C:$C,"aprovado")</f>
        <v>0</v>
      </c>
      <c r="E9" s="12">
        <f>COUNTIF('Agente de combate a endemias'!$C:$C,"reprovado")</f>
        <v>0</v>
      </c>
      <c r="F9" s="12">
        <f>COUNTIF('Agente de combate a endemias'!$C:$C,"ausente")</f>
        <v>0</v>
      </c>
      <c r="G9" s="12">
        <f>COUNTIF('Técnico em saneamento'!$C:$C,"desclassificado")</f>
        <v>1</v>
      </c>
      <c r="H9" s="12">
        <f>COUNTIF('Técnico em saneamento'!$C:$C,"cancelado")</f>
        <v>0</v>
      </c>
    </row>
    <row r="10" spans="1:8" ht="15.75" x14ac:dyDescent="0.25">
      <c r="A10" s="11" t="s">
        <v>104</v>
      </c>
      <c r="B10" s="13">
        <f>SUM(B6:B9)</f>
        <v>48</v>
      </c>
      <c r="C10" s="13">
        <f t="shared" ref="C10:H10" si="0">SUM(C6:C9)</f>
        <v>15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30</v>
      </c>
      <c r="H10" s="13">
        <f t="shared" si="0"/>
        <v>3</v>
      </c>
    </row>
    <row r="12" spans="1:8" ht="30" customHeight="1" x14ac:dyDescent="0.25">
      <c r="A12" s="17" t="s">
        <v>105</v>
      </c>
      <c r="B12" s="17"/>
      <c r="C12" s="17"/>
      <c r="D12" s="17"/>
      <c r="E12" s="17"/>
      <c r="F12" s="17"/>
      <c r="G12" s="17"/>
      <c r="H12" s="17"/>
    </row>
    <row r="13" spans="1:8" x14ac:dyDescent="0.25">
      <c r="A13" s="17" t="s">
        <v>107</v>
      </c>
      <c r="B13" s="17"/>
      <c r="C13" s="17"/>
      <c r="D13" s="17"/>
      <c r="E13" s="17"/>
      <c r="F13" s="17"/>
      <c r="G13" s="17"/>
      <c r="H13" s="17"/>
    </row>
    <row r="14" spans="1:8" ht="30" customHeight="1" x14ac:dyDescent="0.25">
      <c r="A14" s="17" t="s">
        <v>108</v>
      </c>
      <c r="B14" s="17"/>
      <c r="C14" s="17"/>
      <c r="D14" s="17"/>
      <c r="E14" s="17"/>
      <c r="F14" s="17"/>
      <c r="G14" s="17"/>
      <c r="H14" s="17"/>
    </row>
  </sheetData>
  <mergeCells count="7">
    <mergeCell ref="A14:H14"/>
    <mergeCell ref="A1:F1"/>
    <mergeCell ref="G1:H3"/>
    <mergeCell ref="A2:F2"/>
    <mergeCell ref="A3:F3"/>
    <mergeCell ref="A12:H12"/>
    <mergeCell ref="A13:H1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7"/>
  <sheetViews>
    <sheetView tabSelected="1" zoomScale="80" zoomScaleNormal="80" workbookViewId="0">
      <selection activeCell="C25" sqref="C25"/>
    </sheetView>
  </sheetViews>
  <sheetFormatPr defaultColWidth="31.42578125" defaultRowHeight="15" x14ac:dyDescent="0.2"/>
  <cols>
    <col min="1" max="1" width="10.85546875" style="7" bestFit="1" customWidth="1"/>
    <col min="2" max="2" width="19.42578125" style="7" bestFit="1" customWidth="1"/>
    <col min="3" max="3" width="23.28515625" style="7" bestFit="1" customWidth="1"/>
    <col min="4" max="4" width="14.28515625" style="7" bestFit="1" customWidth="1"/>
    <col min="5" max="5" width="21.85546875" style="10" bestFit="1" customWidth="1"/>
    <col min="6" max="6" width="24.5703125" style="7" bestFit="1" customWidth="1"/>
    <col min="7" max="7" width="49" style="7" bestFit="1" customWidth="1"/>
    <col min="8" max="8" width="33.85546875" style="7" bestFit="1" customWidth="1"/>
    <col min="9" max="9" width="8.42578125" style="7" bestFit="1" customWidth="1"/>
    <col min="10" max="10" width="12.42578125" style="7" bestFit="1" customWidth="1"/>
    <col min="11" max="11" width="19.140625" style="7" bestFit="1" customWidth="1"/>
    <col min="12" max="12" width="28.140625" style="7" bestFit="1" customWidth="1"/>
    <col min="13" max="13" width="29.28515625" style="7" bestFit="1" customWidth="1"/>
    <col min="14" max="14" width="28" style="7" bestFit="1" customWidth="1"/>
    <col min="15" max="15" width="31" style="7" customWidth="1"/>
    <col min="16" max="16" width="30" style="7" bestFit="1" customWidth="1"/>
    <col min="17" max="16384" width="31.42578125" style="7"/>
  </cols>
  <sheetData>
    <row r="1" spans="1:16" s="4" customFormat="1" ht="63" x14ac:dyDescent="0.2">
      <c r="A1" s="1" t="s">
        <v>82</v>
      </c>
      <c r="B1" s="1" t="s">
        <v>0</v>
      </c>
      <c r="C1" s="1" t="s">
        <v>80</v>
      </c>
      <c r="D1" s="1" t="s">
        <v>83</v>
      </c>
      <c r="E1" s="8" t="s">
        <v>84</v>
      </c>
      <c r="F1" s="2" t="s">
        <v>85</v>
      </c>
      <c r="G1" s="3" t="s">
        <v>86</v>
      </c>
      <c r="H1" s="3" t="s">
        <v>87</v>
      </c>
      <c r="I1" s="1" t="s">
        <v>1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</row>
    <row r="2" spans="1:16" x14ac:dyDescent="0.2">
      <c r="A2" s="5" t="s">
        <v>2</v>
      </c>
      <c r="B2" s="5" t="s">
        <v>77</v>
      </c>
      <c r="C2" s="5" t="s">
        <v>78</v>
      </c>
      <c r="D2" s="6">
        <v>628548</v>
      </c>
      <c r="E2" s="9">
        <v>45352.447865451388</v>
      </c>
      <c r="F2" s="6">
        <v>16.600000000000001</v>
      </c>
      <c r="G2" s="5" t="s">
        <v>27</v>
      </c>
      <c r="H2" s="5" t="s">
        <v>9</v>
      </c>
      <c r="I2" s="5" t="s">
        <v>28</v>
      </c>
      <c r="J2" s="5" t="s">
        <v>6</v>
      </c>
      <c r="K2" s="5" t="s">
        <v>7</v>
      </c>
      <c r="L2" s="6">
        <v>6</v>
      </c>
      <c r="M2" s="6">
        <v>4</v>
      </c>
      <c r="N2" s="6">
        <v>3</v>
      </c>
      <c r="O2" s="6">
        <v>0</v>
      </c>
      <c r="P2" s="6">
        <v>3.6</v>
      </c>
    </row>
    <row r="3" spans="1:16" x14ac:dyDescent="0.2">
      <c r="A3" s="5" t="s">
        <v>2</v>
      </c>
      <c r="B3" s="5" t="s">
        <v>77</v>
      </c>
      <c r="C3" s="5" t="s">
        <v>78</v>
      </c>
      <c r="D3" s="6">
        <v>620210</v>
      </c>
      <c r="E3" s="9">
        <v>45339.014336701388</v>
      </c>
      <c r="F3" s="6">
        <v>16.5</v>
      </c>
      <c r="G3" s="5" t="s">
        <v>73</v>
      </c>
      <c r="H3" s="5" t="s">
        <v>9</v>
      </c>
      <c r="I3" s="5" t="s">
        <v>74</v>
      </c>
      <c r="J3" s="5" t="s">
        <v>7</v>
      </c>
      <c r="K3" s="5" t="s">
        <v>7</v>
      </c>
      <c r="L3" s="6">
        <v>0</v>
      </c>
      <c r="M3" s="6">
        <v>0</v>
      </c>
      <c r="N3" s="6">
        <v>3</v>
      </c>
      <c r="O3" s="6">
        <v>1.5</v>
      </c>
      <c r="P3" s="6">
        <v>12</v>
      </c>
    </row>
    <row r="4" spans="1:16" x14ac:dyDescent="0.2">
      <c r="A4" s="5" t="s">
        <v>2</v>
      </c>
      <c r="B4" s="5" t="s">
        <v>77</v>
      </c>
      <c r="C4" s="5" t="s">
        <v>78</v>
      </c>
      <c r="D4" s="6">
        <v>629251</v>
      </c>
      <c r="E4" s="9">
        <v>45352.888259074069</v>
      </c>
      <c r="F4" s="6">
        <v>15.5</v>
      </c>
      <c r="G4" s="5" t="s">
        <v>24</v>
      </c>
      <c r="H4" s="5" t="s">
        <v>9</v>
      </c>
      <c r="I4" s="5" t="s">
        <v>25</v>
      </c>
      <c r="J4" s="5" t="s">
        <v>6</v>
      </c>
      <c r="K4" s="5" t="s">
        <v>7</v>
      </c>
      <c r="L4" s="6">
        <v>6</v>
      </c>
      <c r="M4" s="6">
        <v>4</v>
      </c>
      <c r="N4" s="6">
        <v>3</v>
      </c>
      <c r="O4" s="6">
        <v>0.3</v>
      </c>
      <c r="P4" s="6">
        <v>2.2000000000000002</v>
      </c>
    </row>
    <row r="5" spans="1:16" x14ac:dyDescent="0.2">
      <c r="A5" s="5" t="s">
        <v>2</v>
      </c>
      <c r="B5" s="5" t="s">
        <v>77</v>
      </c>
      <c r="C5" s="5" t="s">
        <v>78</v>
      </c>
      <c r="D5" s="6">
        <v>622811</v>
      </c>
      <c r="E5" s="9">
        <v>45343.815294270833</v>
      </c>
      <c r="F5" s="6">
        <v>15.3</v>
      </c>
      <c r="G5" s="5" t="s">
        <v>52</v>
      </c>
      <c r="H5" s="5" t="s">
        <v>9</v>
      </c>
      <c r="I5" s="5" t="s">
        <v>53</v>
      </c>
      <c r="J5" s="5" t="s">
        <v>6</v>
      </c>
      <c r="K5" s="5" t="s">
        <v>7</v>
      </c>
      <c r="L5" s="6">
        <v>6</v>
      </c>
      <c r="M5" s="6">
        <v>4</v>
      </c>
      <c r="N5" s="6">
        <v>3</v>
      </c>
      <c r="O5" s="6">
        <v>0.3</v>
      </c>
      <c r="P5" s="6">
        <v>2</v>
      </c>
    </row>
    <row r="6" spans="1:16" x14ac:dyDescent="0.2">
      <c r="A6" s="5" t="s">
        <v>2</v>
      </c>
      <c r="B6" s="5" t="s">
        <v>77</v>
      </c>
      <c r="C6" s="5" t="s">
        <v>78</v>
      </c>
      <c r="D6" s="6">
        <v>623101</v>
      </c>
      <c r="E6" s="9">
        <v>45344.497702592591</v>
      </c>
      <c r="F6" s="6">
        <v>15.3</v>
      </c>
      <c r="G6" s="5" t="s">
        <v>50</v>
      </c>
      <c r="H6" s="5" t="s">
        <v>9</v>
      </c>
      <c r="I6" s="5" t="s">
        <v>28</v>
      </c>
      <c r="J6" s="5" t="s">
        <v>6</v>
      </c>
      <c r="K6" s="5" t="s">
        <v>7</v>
      </c>
      <c r="L6" s="6">
        <v>6</v>
      </c>
      <c r="M6" s="6">
        <v>4</v>
      </c>
      <c r="N6" s="6">
        <v>3</v>
      </c>
      <c r="O6" s="6">
        <v>0.5</v>
      </c>
      <c r="P6" s="6">
        <v>1.8</v>
      </c>
    </row>
    <row r="7" spans="1:16" x14ac:dyDescent="0.2">
      <c r="A7" s="5" t="s">
        <v>2</v>
      </c>
      <c r="B7" s="5" t="s">
        <v>77</v>
      </c>
      <c r="C7" s="5" t="s">
        <v>78</v>
      </c>
      <c r="D7" s="6">
        <v>630843</v>
      </c>
      <c r="E7" s="9">
        <v>45356.404056585649</v>
      </c>
      <c r="F7" s="6">
        <v>14.9</v>
      </c>
      <c r="G7" s="5" t="s">
        <v>11</v>
      </c>
      <c r="H7" s="5" t="s">
        <v>9</v>
      </c>
      <c r="I7" s="5" t="s">
        <v>12</v>
      </c>
      <c r="J7" s="5" t="s">
        <v>6</v>
      </c>
      <c r="K7" s="5" t="s">
        <v>7</v>
      </c>
      <c r="L7" s="6">
        <v>6</v>
      </c>
      <c r="M7" s="6">
        <v>4</v>
      </c>
      <c r="N7" s="6">
        <v>3</v>
      </c>
      <c r="O7" s="6">
        <v>1.5</v>
      </c>
      <c r="P7" s="6">
        <v>0.4</v>
      </c>
    </row>
    <row r="8" spans="1:16" x14ac:dyDescent="0.2">
      <c r="A8" s="5" t="s">
        <v>2</v>
      </c>
      <c r="B8" s="5" t="s">
        <v>77</v>
      </c>
      <c r="C8" s="5" t="s">
        <v>78</v>
      </c>
      <c r="D8" s="6">
        <v>627547</v>
      </c>
      <c r="E8" s="9">
        <v>45351.48252424768</v>
      </c>
      <c r="F8" s="6">
        <v>14</v>
      </c>
      <c r="G8" s="5" t="s">
        <v>32</v>
      </c>
      <c r="H8" s="5" t="s">
        <v>9</v>
      </c>
      <c r="I8" s="5" t="s">
        <v>25</v>
      </c>
      <c r="J8" s="5" t="s">
        <v>6</v>
      </c>
      <c r="K8" s="5" t="s">
        <v>7</v>
      </c>
      <c r="L8" s="6">
        <v>6</v>
      </c>
      <c r="M8" s="6">
        <v>4</v>
      </c>
      <c r="N8" s="6">
        <v>3</v>
      </c>
      <c r="O8" s="6">
        <v>0.6</v>
      </c>
      <c r="P8" s="6">
        <v>0.4</v>
      </c>
    </row>
    <row r="9" spans="1:16" x14ac:dyDescent="0.2">
      <c r="A9" s="5" t="s">
        <v>2</v>
      </c>
      <c r="B9" s="5" t="s">
        <v>77</v>
      </c>
      <c r="C9" s="5" t="s">
        <v>78</v>
      </c>
      <c r="D9" s="6">
        <v>620329</v>
      </c>
      <c r="E9" s="9">
        <v>45339.499983425922</v>
      </c>
      <c r="F9" s="6">
        <v>13.799999999999999</v>
      </c>
      <c r="G9" s="5" t="s">
        <v>72</v>
      </c>
      <c r="H9" s="5" t="s">
        <v>9</v>
      </c>
      <c r="I9" s="5" t="s">
        <v>14</v>
      </c>
      <c r="J9" s="5" t="s">
        <v>6</v>
      </c>
      <c r="K9" s="5" t="s">
        <v>7</v>
      </c>
      <c r="L9" s="6">
        <v>6</v>
      </c>
      <c r="M9" s="6">
        <v>4</v>
      </c>
      <c r="N9" s="6">
        <v>3</v>
      </c>
      <c r="O9" s="6">
        <v>0.6</v>
      </c>
      <c r="P9" s="6">
        <v>0.2</v>
      </c>
    </row>
    <row r="10" spans="1:16" x14ac:dyDescent="0.2">
      <c r="A10" s="5" t="s">
        <v>2</v>
      </c>
      <c r="B10" s="5" t="s">
        <v>77</v>
      </c>
      <c r="C10" s="5" t="s">
        <v>78</v>
      </c>
      <c r="D10" s="6">
        <v>625842</v>
      </c>
      <c r="E10" s="9">
        <v>45348.720573182865</v>
      </c>
      <c r="F10" s="6">
        <v>13.7</v>
      </c>
      <c r="G10" s="5" t="s">
        <v>36</v>
      </c>
      <c r="H10" s="5" t="s">
        <v>9</v>
      </c>
      <c r="I10" s="5" t="s">
        <v>19</v>
      </c>
      <c r="J10" s="5" t="s">
        <v>6</v>
      </c>
      <c r="K10" s="5" t="s">
        <v>7</v>
      </c>
      <c r="L10" s="6">
        <v>6</v>
      </c>
      <c r="M10" s="6">
        <v>4</v>
      </c>
      <c r="N10" s="6">
        <v>3</v>
      </c>
      <c r="O10" s="6">
        <v>0.5</v>
      </c>
      <c r="P10" s="6">
        <v>0.2</v>
      </c>
    </row>
    <row r="11" spans="1:16" x14ac:dyDescent="0.2">
      <c r="A11" s="5" t="s">
        <v>2</v>
      </c>
      <c r="B11" s="5" t="s">
        <v>77</v>
      </c>
      <c r="C11" s="5" t="s">
        <v>79</v>
      </c>
      <c r="D11" s="6">
        <v>620343</v>
      </c>
      <c r="E11" s="9">
        <v>45339.527756608797</v>
      </c>
      <c r="F11" s="6">
        <v>14.1</v>
      </c>
      <c r="G11" s="5" t="s">
        <v>70</v>
      </c>
      <c r="H11" s="5" t="s">
        <v>9</v>
      </c>
      <c r="I11" s="5" t="s">
        <v>53</v>
      </c>
      <c r="J11" s="5" t="s">
        <v>6</v>
      </c>
      <c r="K11" s="5" t="s">
        <v>7</v>
      </c>
      <c r="L11" s="6">
        <v>6</v>
      </c>
      <c r="M11" s="6">
        <v>4</v>
      </c>
      <c r="N11" s="6">
        <v>3</v>
      </c>
      <c r="O11" s="6">
        <v>1.1000000000000001</v>
      </c>
      <c r="P11" s="6">
        <v>0</v>
      </c>
    </row>
    <row r="12" spans="1:16" x14ac:dyDescent="0.2">
      <c r="A12" s="5" t="s">
        <v>2</v>
      </c>
      <c r="B12" s="5" t="s">
        <v>77</v>
      </c>
      <c r="C12" s="5" t="s">
        <v>79</v>
      </c>
      <c r="D12" s="6">
        <v>630471</v>
      </c>
      <c r="E12" s="9">
        <v>45355.710866701389</v>
      </c>
      <c r="F12" s="6">
        <v>13.5</v>
      </c>
      <c r="G12" s="5" t="s">
        <v>13</v>
      </c>
      <c r="H12" s="5" t="s">
        <v>9</v>
      </c>
      <c r="I12" s="5" t="s">
        <v>14</v>
      </c>
      <c r="J12" s="5" t="s">
        <v>6</v>
      </c>
      <c r="K12" s="5" t="s">
        <v>7</v>
      </c>
      <c r="L12" s="6">
        <v>6</v>
      </c>
      <c r="M12" s="6">
        <v>4</v>
      </c>
      <c r="N12" s="6">
        <v>3</v>
      </c>
      <c r="O12" s="6">
        <v>0.5</v>
      </c>
      <c r="P12" s="6">
        <v>0</v>
      </c>
    </row>
    <row r="13" spans="1:16" x14ac:dyDescent="0.2">
      <c r="A13" s="5" t="s">
        <v>2</v>
      </c>
      <c r="B13" s="5" t="s">
        <v>77</v>
      </c>
      <c r="C13" s="5" t="s">
        <v>79</v>
      </c>
      <c r="D13" s="6">
        <v>627132</v>
      </c>
      <c r="E13" s="9">
        <v>45350.742568796297</v>
      </c>
      <c r="F13" s="6">
        <v>13.3</v>
      </c>
      <c r="G13" s="5" t="s">
        <v>33</v>
      </c>
      <c r="H13" s="5" t="s">
        <v>9</v>
      </c>
      <c r="I13" s="5" t="s">
        <v>34</v>
      </c>
      <c r="J13" s="5" t="s">
        <v>6</v>
      </c>
      <c r="K13" s="5" t="s">
        <v>7</v>
      </c>
      <c r="L13" s="6">
        <v>6</v>
      </c>
      <c r="M13" s="6">
        <v>4</v>
      </c>
      <c r="N13" s="6">
        <v>3</v>
      </c>
      <c r="O13" s="6">
        <v>0.3</v>
      </c>
      <c r="P13" s="6">
        <v>0</v>
      </c>
    </row>
    <row r="14" spans="1:16" x14ac:dyDescent="0.2">
      <c r="A14" s="5" t="s">
        <v>2</v>
      </c>
      <c r="B14" s="5" t="s">
        <v>77</v>
      </c>
      <c r="C14" s="5" t="s">
        <v>79</v>
      </c>
      <c r="D14" s="6">
        <v>623312</v>
      </c>
      <c r="E14" s="9">
        <v>45344.665257789347</v>
      </c>
      <c r="F14" s="6">
        <v>13</v>
      </c>
      <c r="G14" s="5" t="s">
        <v>48</v>
      </c>
      <c r="H14" s="5" t="s">
        <v>9</v>
      </c>
      <c r="I14" s="5" t="s">
        <v>49</v>
      </c>
      <c r="J14" s="5" t="s">
        <v>6</v>
      </c>
      <c r="K14" s="5" t="s">
        <v>7</v>
      </c>
      <c r="L14" s="6">
        <v>6</v>
      </c>
      <c r="M14" s="6">
        <v>4</v>
      </c>
      <c r="N14" s="6">
        <v>3</v>
      </c>
      <c r="O14" s="6">
        <v>0</v>
      </c>
      <c r="P14" s="6">
        <v>0</v>
      </c>
    </row>
    <row r="15" spans="1:16" x14ac:dyDescent="0.2">
      <c r="A15" s="5" t="s">
        <v>2</v>
      </c>
      <c r="B15" s="5" t="s">
        <v>77</v>
      </c>
      <c r="C15" s="5" t="s">
        <v>79</v>
      </c>
      <c r="D15" s="6">
        <v>620339</v>
      </c>
      <c r="E15" s="9">
        <v>45339.512983483794</v>
      </c>
      <c r="F15" s="6">
        <v>13</v>
      </c>
      <c r="G15" s="5" t="s">
        <v>71</v>
      </c>
      <c r="H15" s="5" t="s">
        <v>9</v>
      </c>
      <c r="I15" s="5" t="s">
        <v>19</v>
      </c>
      <c r="J15" s="5" t="s">
        <v>6</v>
      </c>
      <c r="K15" s="5" t="s">
        <v>7</v>
      </c>
      <c r="L15" s="6">
        <v>6</v>
      </c>
      <c r="M15" s="6">
        <v>4</v>
      </c>
      <c r="N15" s="6">
        <v>3</v>
      </c>
      <c r="O15" s="6">
        <v>0</v>
      </c>
      <c r="P15" s="6">
        <v>0</v>
      </c>
    </row>
    <row r="16" spans="1:16" x14ac:dyDescent="0.2">
      <c r="A16" s="5" t="s">
        <v>2</v>
      </c>
      <c r="B16" s="5" t="s">
        <v>77</v>
      </c>
      <c r="C16" s="5" t="s">
        <v>79</v>
      </c>
      <c r="D16" s="6">
        <v>628951</v>
      </c>
      <c r="E16" s="9">
        <v>45352.599619768516</v>
      </c>
      <c r="F16" s="6">
        <v>10.8</v>
      </c>
      <c r="G16" s="5" t="s">
        <v>26</v>
      </c>
      <c r="H16" s="5" t="s">
        <v>9</v>
      </c>
      <c r="I16" s="5" t="s">
        <v>10</v>
      </c>
      <c r="J16" s="5" t="s">
        <v>6</v>
      </c>
      <c r="K16" s="5" t="s">
        <v>7</v>
      </c>
      <c r="L16" s="6">
        <v>6</v>
      </c>
      <c r="M16" s="6">
        <v>4</v>
      </c>
      <c r="N16" s="6">
        <v>0</v>
      </c>
      <c r="O16" s="6">
        <v>0.8</v>
      </c>
      <c r="P16" s="6">
        <v>0</v>
      </c>
    </row>
    <row r="17" spans="1:16" x14ac:dyDescent="0.2">
      <c r="A17" s="5" t="s">
        <v>2</v>
      </c>
      <c r="B17" s="5" t="s">
        <v>77</v>
      </c>
      <c r="C17" s="5" t="s">
        <v>79</v>
      </c>
      <c r="D17" s="6">
        <v>620505</v>
      </c>
      <c r="E17" s="9">
        <v>45339.752362685183</v>
      </c>
      <c r="F17" s="6">
        <v>10.199999999999999</v>
      </c>
      <c r="G17" s="5" t="s">
        <v>67</v>
      </c>
      <c r="H17" s="5" t="s">
        <v>9</v>
      </c>
      <c r="I17" s="5" t="s">
        <v>28</v>
      </c>
      <c r="J17" s="5" t="s">
        <v>6</v>
      </c>
      <c r="K17" s="5" t="s">
        <v>7</v>
      </c>
      <c r="L17" s="6">
        <v>6</v>
      </c>
      <c r="M17" s="6">
        <v>4</v>
      </c>
      <c r="N17" s="6">
        <v>0</v>
      </c>
      <c r="O17" s="6">
        <v>0.2</v>
      </c>
      <c r="P17" s="6">
        <v>0</v>
      </c>
    </row>
    <row r="18" spans="1:16" x14ac:dyDescent="0.2">
      <c r="A18" s="5" t="s">
        <v>2</v>
      </c>
      <c r="B18" s="5" t="s">
        <v>77</v>
      </c>
      <c r="C18" s="5" t="s">
        <v>79</v>
      </c>
      <c r="D18" s="6">
        <v>622808</v>
      </c>
      <c r="E18" s="9">
        <v>45343.814297835648</v>
      </c>
      <c r="F18" s="6">
        <v>10</v>
      </c>
      <c r="G18" s="5" t="s">
        <v>54</v>
      </c>
      <c r="H18" s="5" t="s">
        <v>9</v>
      </c>
      <c r="I18" s="5" t="s">
        <v>44</v>
      </c>
      <c r="J18" s="5" t="s">
        <v>6</v>
      </c>
      <c r="K18" s="5" t="s">
        <v>7</v>
      </c>
      <c r="L18" s="6">
        <v>6</v>
      </c>
      <c r="M18" s="6">
        <v>4</v>
      </c>
      <c r="N18" s="6">
        <v>0</v>
      </c>
      <c r="O18" s="6">
        <v>0</v>
      </c>
      <c r="P18" s="6">
        <v>0</v>
      </c>
    </row>
    <row r="19" spans="1:16" x14ac:dyDescent="0.2">
      <c r="A19" s="5" t="s">
        <v>2</v>
      </c>
      <c r="B19" s="5" t="s">
        <v>77</v>
      </c>
      <c r="C19" s="5" t="s">
        <v>79</v>
      </c>
      <c r="D19" s="6">
        <v>620159</v>
      </c>
      <c r="E19" s="9">
        <v>45338.833887384259</v>
      </c>
      <c r="F19" s="6">
        <v>9.3000000000000007</v>
      </c>
      <c r="G19" s="5" t="s">
        <v>75</v>
      </c>
      <c r="H19" s="5" t="s">
        <v>9</v>
      </c>
      <c r="I19" s="5" t="s">
        <v>76</v>
      </c>
      <c r="J19" s="5" t="s">
        <v>6</v>
      </c>
      <c r="K19" s="5" t="s">
        <v>7</v>
      </c>
      <c r="L19" s="6">
        <v>6</v>
      </c>
      <c r="M19" s="6">
        <v>0</v>
      </c>
      <c r="N19" s="6">
        <v>3</v>
      </c>
      <c r="O19" s="6">
        <v>0.3</v>
      </c>
      <c r="P19" s="6">
        <v>0</v>
      </c>
    </row>
    <row r="20" spans="1:16" x14ac:dyDescent="0.2">
      <c r="A20" s="5" t="s">
        <v>2</v>
      </c>
      <c r="B20" s="5" t="s">
        <v>77</v>
      </c>
      <c r="C20" s="5" t="s">
        <v>79</v>
      </c>
      <c r="D20" s="6">
        <v>629353</v>
      </c>
      <c r="E20" s="9">
        <v>45353.416183472218</v>
      </c>
      <c r="F20" s="6">
        <v>4.5</v>
      </c>
      <c r="G20" s="5" t="s">
        <v>20</v>
      </c>
      <c r="H20" s="5" t="s">
        <v>9</v>
      </c>
      <c r="I20" s="5" t="s">
        <v>21</v>
      </c>
      <c r="J20" s="5" t="s">
        <v>7</v>
      </c>
      <c r="K20" s="5" t="s">
        <v>7</v>
      </c>
      <c r="L20" s="6">
        <v>0</v>
      </c>
      <c r="M20" s="6">
        <v>0</v>
      </c>
      <c r="N20" s="6">
        <v>3</v>
      </c>
      <c r="O20" s="6">
        <v>1.5</v>
      </c>
      <c r="P20" s="6">
        <v>0</v>
      </c>
    </row>
    <row r="21" spans="1:16" x14ac:dyDescent="0.2">
      <c r="A21" s="5" t="s">
        <v>2</v>
      </c>
      <c r="B21" s="5" t="s">
        <v>77</v>
      </c>
      <c r="C21" s="5" t="s">
        <v>79</v>
      </c>
      <c r="D21" s="6">
        <v>630996</v>
      </c>
      <c r="E21" s="9">
        <v>45356.47867971065</v>
      </c>
      <c r="F21" s="6">
        <v>3.4</v>
      </c>
      <c r="G21" s="5" t="s">
        <v>8</v>
      </c>
      <c r="H21" s="5" t="s">
        <v>9</v>
      </c>
      <c r="I21" s="5" t="s">
        <v>10</v>
      </c>
      <c r="J21" s="5" t="s">
        <v>7</v>
      </c>
      <c r="K21" s="5" t="s">
        <v>7</v>
      </c>
      <c r="L21" s="6">
        <v>0</v>
      </c>
      <c r="M21" s="6">
        <v>0</v>
      </c>
      <c r="N21" s="6">
        <v>3</v>
      </c>
      <c r="O21" s="6">
        <v>0.4</v>
      </c>
      <c r="P21" s="6">
        <v>0</v>
      </c>
    </row>
    <row r="22" spans="1:16" x14ac:dyDescent="0.2">
      <c r="A22" s="5" t="s">
        <v>2</v>
      </c>
      <c r="B22" s="5" t="s">
        <v>77</v>
      </c>
      <c r="C22" s="5" t="s">
        <v>79</v>
      </c>
      <c r="D22" s="6">
        <v>624105</v>
      </c>
      <c r="E22" s="9">
        <v>45346.579336724535</v>
      </c>
      <c r="F22" s="6">
        <v>3.4</v>
      </c>
      <c r="G22" s="5" t="s">
        <v>41</v>
      </c>
      <c r="H22" s="5" t="s">
        <v>9</v>
      </c>
      <c r="I22" s="5" t="s">
        <v>31</v>
      </c>
      <c r="J22" s="5" t="s">
        <v>7</v>
      </c>
      <c r="K22" s="5" t="s">
        <v>7</v>
      </c>
      <c r="L22" s="6">
        <v>0</v>
      </c>
      <c r="M22" s="6">
        <v>0</v>
      </c>
      <c r="N22" s="6">
        <v>3</v>
      </c>
      <c r="O22" s="6">
        <v>0.4</v>
      </c>
      <c r="P22" s="6">
        <v>0</v>
      </c>
    </row>
    <row r="23" spans="1:16" x14ac:dyDescent="0.2">
      <c r="A23" s="5" t="s">
        <v>2</v>
      </c>
      <c r="B23" s="5" t="s">
        <v>77</v>
      </c>
      <c r="C23" s="5" t="s">
        <v>79</v>
      </c>
      <c r="D23" s="6">
        <v>629322</v>
      </c>
      <c r="E23" s="9">
        <v>45353.312191550925</v>
      </c>
      <c r="F23" s="6">
        <v>3.3</v>
      </c>
      <c r="G23" s="5" t="s">
        <v>22</v>
      </c>
      <c r="H23" s="5" t="s">
        <v>9</v>
      </c>
      <c r="I23" s="5" t="s">
        <v>23</v>
      </c>
      <c r="J23" s="5" t="s">
        <v>7</v>
      </c>
      <c r="K23" s="5" t="s">
        <v>7</v>
      </c>
      <c r="L23" s="6">
        <v>0</v>
      </c>
      <c r="M23" s="6">
        <v>0</v>
      </c>
      <c r="N23" s="6">
        <v>3</v>
      </c>
      <c r="O23" s="6">
        <v>0.3</v>
      </c>
      <c r="P23" s="6">
        <v>0</v>
      </c>
    </row>
    <row r="24" spans="1:16" x14ac:dyDescent="0.2">
      <c r="A24" s="5" t="s">
        <v>2</v>
      </c>
      <c r="B24" s="5" t="s">
        <v>77</v>
      </c>
      <c r="C24" s="5" t="s">
        <v>79</v>
      </c>
      <c r="D24" s="6">
        <v>622674</v>
      </c>
      <c r="E24" s="9">
        <v>45343.660595763889</v>
      </c>
      <c r="F24" s="6">
        <v>3</v>
      </c>
      <c r="G24" s="5" t="s">
        <v>55</v>
      </c>
      <c r="H24" s="5" t="s">
        <v>9</v>
      </c>
      <c r="I24" s="5" t="s">
        <v>56</v>
      </c>
      <c r="J24" s="5" t="s">
        <v>7</v>
      </c>
      <c r="K24" s="5" t="s">
        <v>7</v>
      </c>
      <c r="L24" s="6">
        <v>0</v>
      </c>
      <c r="M24" s="6">
        <v>0</v>
      </c>
      <c r="N24" s="6">
        <v>3</v>
      </c>
      <c r="O24" s="6">
        <v>0</v>
      </c>
      <c r="P24" s="6">
        <v>0</v>
      </c>
    </row>
    <row r="25" spans="1:16" x14ac:dyDescent="0.2">
      <c r="A25" s="5" t="s">
        <v>2</v>
      </c>
      <c r="B25" s="5" t="s">
        <v>77</v>
      </c>
      <c r="C25" s="5" t="s">
        <v>79</v>
      </c>
      <c r="D25" s="6">
        <v>620588</v>
      </c>
      <c r="E25" s="9">
        <v>45339.851927048607</v>
      </c>
      <c r="F25" s="6">
        <v>3</v>
      </c>
      <c r="G25" s="5" t="s">
        <v>66</v>
      </c>
      <c r="H25" s="5" t="s">
        <v>9</v>
      </c>
      <c r="I25" s="5" t="s">
        <v>21</v>
      </c>
      <c r="J25" s="5" t="s">
        <v>7</v>
      </c>
      <c r="K25" s="5" t="s">
        <v>7</v>
      </c>
      <c r="L25" s="6">
        <v>0</v>
      </c>
      <c r="M25" s="6">
        <v>0</v>
      </c>
      <c r="N25" s="6">
        <v>3</v>
      </c>
      <c r="O25" s="6">
        <v>0</v>
      </c>
      <c r="P25" s="6">
        <v>0</v>
      </c>
    </row>
    <row r="26" spans="1:16" x14ac:dyDescent="0.2">
      <c r="A26" s="5" t="s">
        <v>2</v>
      </c>
      <c r="B26" s="5" t="s">
        <v>77</v>
      </c>
      <c r="C26" s="5" t="s">
        <v>81</v>
      </c>
      <c r="D26" s="6">
        <v>628549</v>
      </c>
      <c r="E26" s="9">
        <v>45352.448022141201</v>
      </c>
      <c r="F26" s="6">
        <v>16.600000000000001</v>
      </c>
      <c r="G26" s="5" t="s">
        <v>27</v>
      </c>
      <c r="H26" s="5" t="s">
        <v>9</v>
      </c>
      <c r="I26" s="5" t="s">
        <v>28</v>
      </c>
      <c r="J26" s="5" t="s">
        <v>6</v>
      </c>
      <c r="K26" s="5" t="s">
        <v>7</v>
      </c>
      <c r="L26" s="6">
        <v>6</v>
      </c>
      <c r="M26" s="6">
        <v>4</v>
      </c>
      <c r="N26" s="6">
        <v>3</v>
      </c>
      <c r="O26" s="6">
        <v>0</v>
      </c>
      <c r="P26" s="6">
        <v>3.6</v>
      </c>
    </row>
    <row r="27" spans="1:16" x14ac:dyDescent="0.2">
      <c r="E27" s="7"/>
    </row>
  </sheetData>
  <pageMargins left="0" right="0" top="0" bottom="0" header="0" footer="0"/>
  <pageSetup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5"/>
  <sheetViews>
    <sheetView zoomScale="80" zoomScaleNormal="80" workbookViewId="0">
      <selection activeCell="C1" sqref="C1:C1048576"/>
    </sheetView>
  </sheetViews>
  <sheetFormatPr defaultColWidth="27.140625" defaultRowHeight="15" x14ac:dyDescent="0.2"/>
  <cols>
    <col min="1" max="1" width="10.85546875" style="7" bestFit="1" customWidth="1"/>
    <col min="2" max="2" width="19.85546875" style="7" bestFit="1" customWidth="1"/>
    <col min="3" max="3" width="23.42578125" style="7" bestFit="1" customWidth="1"/>
    <col min="4" max="4" width="14.28515625" style="7" bestFit="1" customWidth="1"/>
    <col min="5" max="5" width="19.140625" style="10" customWidth="1"/>
    <col min="6" max="6" width="16.5703125" style="7" customWidth="1"/>
    <col min="7" max="7" width="50.7109375" style="7" bestFit="1" customWidth="1"/>
    <col min="8" max="8" width="35" style="7" bestFit="1" customWidth="1"/>
    <col min="9" max="9" width="8.42578125" style="7" bestFit="1" customWidth="1"/>
    <col min="10" max="10" width="12.42578125" style="7" bestFit="1" customWidth="1"/>
    <col min="11" max="11" width="19.140625" style="7" bestFit="1" customWidth="1"/>
    <col min="12" max="12" width="22.5703125" style="7" customWidth="1"/>
    <col min="13" max="13" width="27.140625" style="7"/>
    <col min="14" max="14" width="39.5703125" style="7" bestFit="1" customWidth="1"/>
    <col min="15" max="15" width="51.140625" style="7" customWidth="1"/>
    <col min="16" max="16" width="49.5703125" style="7" customWidth="1"/>
    <col min="17" max="16384" width="27.140625" style="7"/>
  </cols>
  <sheetData>
    <row r="1" spans="1:16" s="4" customFormat="1" ht="63" x14ac:dyDescent="0.2">
      <c r="A1" s="1" t="s">
        <v>82</v>
      </c>
      <c r="B1" s="1" t="s">
        <v>0</v>
      </c>
      <c r="C1" s="1" t="s">
        <v>80</v>
      </c>
      <c r="D1" s="1" t="s">
        <v>83</v>
      </c>
      <c r="E1" s="8" t="s">
        <v>84</v>
      </c>
      <c r="F1" s="2" t="s">
        <v>85</v>
      </c>
      <c r="G1" s="3" t="s">
        <v>86</v>
      </c>
      <c r="H1" s="3" t="s">
        <v>87</v>
      </c>
      <c r="I1" s="1" t="s">
        <v>1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</row>
    <row r="2" spans="1:16" x14ac:dyDescent="0.2">
      <c r="A2" s="5" t="s">
        <v>2</v>
      </c>
      <c r="B2" s="5" t="s">
        <v>77</v>
      </c>
      <c r="C2" s="5" t="s">
        <v>78</v>
      </c>
      <c r="D2" s="6">
        <v>630012</v>
      </c>
      <c r="E2" s="9">
        <v>45355.478398310181</v>
      </c>
      <c r="F2" s="6">
        <v>13.7</v>
      </c>
      <c r="G2" s="5" t="s">
        <v>15</v>
      </c>
      <c r="H2" s="5" t="s">
        <v>4</v>
      </c>
      <c r="I2" s="5" t="s">
        <v>14</v>
      </c>
      <c r="J2" s="5" t="s">
        <v>6</v>
      </c>
      <c r="K2" s="5" t="s">
        <v>7</v>
      </c>
      <c r="L2" s="6">
        <v>6</v>
      </c>
      <c r="M2" s="6">
        <v>4</v>
      </c>
      <c r="N2" s="6">
        <v>3</v>
      </c>
      <c r="O2" s="6">
        <v>0.5</v>
      </c>
      <c r="P2" s="6">
        <v>0.2</v>
      </c>
    </row>
    <row r="3" spans="1:16" x14ac:dyDescent="0.2">
      <c r="A3" s="5" t="s">
        <v>2</v>
      </c>
      <c r="B3" s="5" t="s">
        <v>77</v>
      </c>
      <c r="C3" s="5" t="s">
        <v>79</v>
      </c>
      <c r="D3" s="6">
        <v>623088</v>
      </c>
      <c r="E3" s="9">
        <v>45344.487428738423</v>
      </c>
      <c r="F3" s="6">
        <v>14.5</v>
      </c>
      <c r="G3" s="5" t="s">
        <v>51</v>
      </c>
      <c r="H3" s="5" t="s">
        <v>4</v>
      </c>
      <c r="I3" s="5" t="s">
        <v>23</v>
      </c>
      <c r="J3" s="5" t="s">
        <v>6</v>
      </c>
      <c r="K3" s="5" t="s">
        <v>7</v>
      </c>
      <c r="L3" s="6">
        <v>6</v>
      </c>
      <c r="M3" s="6">
        <v>4</v>
      </c>
      <c r="N3" s="6">
        <v>3</v>
      </c>
      <c r="O3" s="6">
        <v>1.5</v>
      </c>
      <c r="P3" s="6">
        <v>0</v>
      </c>
    </row>
    <row r="4" spans="1:16" x14ac:dyDescent="0.2">
      <c r="A4" s="5" t="s">
        <v>2</v>
      </c>
      <c r="B4" s="5" t="s">
        <v>77</v>
      </c>
      <c r="C4" s="5" t="s">
        <v>79</v>
      </c>
      <c r="D4" s="6">
        <v>631285</v>
      </c>
      <c r="E4" s="9">
        <v>45356.707269409722</v>
      </c>
      <c r="F4" s="6">
        <v>13.5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6">
        <v>6</v>
      </c>
      <c r="M4" s="6">
        <v>4</v>
      </c>
      <c r="N4" s="6">
        <v>3</v>
      </c>
      <c r="O4" s="6">
        <v>0.5</v>
      </c>
      <c r="P4" s="6">
        <v>0</v>
      </c>
    </row>
    <row r="5" spans="1:16" x14ac:dyDescent="0.2">
      <c r="A5" s="5" t="s">
        <v>2</v>
      </c>
      <c r="B5" s="5" t="s">
        <v>77</v>
      </c>
      <c r="C5" s="5" t="s">
        <v>79</v>
      </c>
      <c r="D5" s="6">
        <v>625511</v>
      </c>
      <c r="E5" s="9">
        <v>45348.425862951386</v>
      </c>
      <c r="F5" s="6">
        <v>13.2</v>
      </c>
      <c r="G5" s="5" t="s">
        <v>39</v>
      </c>
      <c r="H5" s="5" t="s">
        <v>4</v>
      </c>
      <c r="I5" s="5" t="s">
        <v>40</v>
      </c>
      <c r="J5" s="5" t="s">
        <v>6</v>
      </c>
      <c r="K5" s="5" t="s">
        <v>7</v>
      </c>
      <c r="L5" s="6">
        <v>6</v>
      </c>
      <c r="M5" s="6">
        <v>4</v>
      </c>
      <c r="N5" s="6">
        <v>3</v>
      </c>
      <c r="O5" s="6">
        <v>0.2</v>
      </c>
      <c r="P5" s="6">
        <v>0</v>
      </c>
    </row>
  </sheetData>
  <pageMargins left="0" right="0" top="0" bottom="0" header="0" footer="0"/>
  <pageSetup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9"/>
  <sheetViews>
    <sheetView zoomScale="80" zoomScaleNormal="80" workbookViewId="0">
      <selection activeCell="C1" sqref="C1:C1048576"/>
    </sheetView>
  </sheetViews>
  <sheetFormatPr defaultColWidth="27.140625" defaultRowHeight="15" x14ac:dyDescent="0.2"/>
  <cols>
    <col min="1" max="1" width="10.85546875" style="7" bestFit="1" customWidth="1"/>
    <col min="2" max="2" width="19.85546875" style="7" bestFit="1" customWidth="1"/>
    <col min="3" max="3" width="23.42578125" style="7" bestFit="1" customWidth="1"/>
    <col min="4" max="4" width="14.28515625" style="7" bestFit="1" customWidth="1"/>
    <col min="5" max="5" width="19.140625" style="10" customWidth="1"/>
    <col min="6" max="6" width="16.5703125" style="7" customWidth="1"/>
    <col min="7" max="7" width="50.7109375" style="7" bestFit="1" customWidth="1"/>
    <col min="8" max="8" width="35" style="7" bestFit="1" customWidth="1"/>
    <col min="9" max="9" width="8.42578125" style="7" bestFit="1" customWidth="1"/>
    <col min="10" max="10" width="12.42578125" style="7" bestFit="1" customWidth="1"/>
    <col min="11" max="11" width="19.140625" style="7" bestFit="1" customWidth="1"/>
    <col min="12" max="12" width="22.5703125" style="7" customWidth="1"/>
    <col min="13" max="13" width="27.140625" style="7"/>
    <col min="14" max="14" width="39.5703125" style="7" bestFit="1" customWidth="1"/>
    <col min="15" max="15" width="51.140625" style="7" customWidth="1"/>
    <col min="16" max="16" width="49.5703125" style="7" customWidth="1"/>
    <col min="17" max="16384" width="27.140625" style="7"/>
  </cols>
  <sheetData>
    <row r="1" spans="1:16" s="4" customFormat="1" ht="63" x14ac:dyDescent="0.2">
      <c r="A1" s="1" t="s">
        <v>82</v>
      </c>
      <c r="B1" s="1" t="s">
        <v>0</v>
      </c>
      <c r="C1" s="1" t="s">
        <v>80</v>
      </c>
      <c r="D1" s="1" t="s">
        <v>83</v>
      </c>
      <c r="E1" s="8" t="s">
        <v>84</v>
      </c>
      <c r="F1" s="2" t="s">
        <v>85</v>
      </c>
      <c r="G1" s="3" t="s">
        <v>86</v>
      </c>
      <c r="H1" s="3" t="s">
        <v>87</v>
      </c>
      <c r="I1" s="1" t="s">
        <v>1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</row>
    <row r="2" spans="1:16" x14ac:dyDescent="0.2">
      <c r="A2" s="5" t="s">
        <v>2</v>
      </c>
      <c r="B2" s="5" t="s">
        <v>77</v>
      </c>
      <c r="C2" s="5" t="s">
        <v>78</v>
      </c>
      <c r="D2" s="6">
        <v>623576</v>
      </c>
      <c r="E2" s="9">
        <v>45345.395054675922</v>
      </c>
      <c r="F2" s="6">
        <v>14.9</v>
      </c>
      <c r="G2" s="5" t="s">
        <v>47</v>
      </c>
      <c r="H2" s="5" t="s">
        <v>17</v>
      </c>
      <c r="I2" s="5" t="s">
        <v>14</v>
      </c>
      <c r="J2" s="5" t="s">
        <v>6</v>
      </c>
      <c r="K2" s="5" t="s">
        <v>7</v>
      </c>
      <c r="L2" s="6">
        <v>6</v>
      </c>
      <c r="M2" s="6">
        <v>4</v>
      </c>
      <c r="N2" s="6">
        <v>3</v>
      </c>
      <c r="O2" s="6">
        <v>1.5</v>
      </c>
      <c r="P2" s="6">
        <v>0.4</v>
      </c>
    </row>
    <row r="3" spans="1:16" x14ac:dyDescent="0.2">
      <c r="A3" s="5" t="s">
        <v>2</v>
      </c>
      <c r="B3" s="5" t="s">
        <v>77</v>
      </c>
      <c r="C3" s="5" t="s">
        <v>78</v>
      </c>
      <c r="D3" s="6">
        <v>623613</v>
      </c>
      <c r="E3" s="9">
        <v>45345.420670173611</v>
      </c>
      <c r="F3" s="6">
        <v>14.2</v>
      </c>
      <c r="G3" s="5" t="s">
        <v>45</v>
      </c>
      <c r="H3" s="5" t="s">
        <v>17</v>
      </c>
      <c r="I3" s="5" t="s">
        <v>46</v>
      </c>
      <c r="J3" s="5" t="s">
        <v>6</v>
      </c>
      <c r="K3" s="5" t="s">
        <v>7</v>
      </c>
      <c r="L3" s="6">
        <v>6</v>
      </c>
      <c r="M3" s="6">
        <v>4</v>
      </c>
      <c r="N3" s="6">
        <v>3</v>
      </c>
      <c r="O3" s="6">
        <v>0</v>
      </c>
      <c r="P3" s="6">
        <v>1.2</v>
      </c>
    </row>
    <row r="4" spans="1:16" x14ac:dyDescent="0.2">
      <c r="A4" s="5" t="s">
        <v>2</v>
      </c>
      <c r="B4" s="5" t="s">
        <v>77</v>
      </c>
      <c r="C4" s="5" t="s">
        <v>78</v>
      </c>
      <c r="D4" s="6">
        <v>626757</v>
      </c>
      <c r="E4" s="9">
        <v>45350.408687152776</v>
      </c>
      <c r="F4" s="6">
        <v>13.7</v>
      </c>
      <c r="G4" s="5" t="s">
        <v>35</v>
      </c>
      <c r="H4" s="5" t="s">
        <v>17</v>
      </c>
      <c r="I4" s="5" t="s">
        <v>31</v>
      </c>
      <c r="J4" s="5" t="s">
        <v>6</v>
      </c>
      <c r="K4" s="5" t="s">
        <v>7</v>
      </c>
      <c r="L4" s="6">
        <v>6</v>
      </c>
      <c r="M4" s="6">
        <v>4</v>
      </c>
      <c r="N4" s="6">
        <v>3</v>
      </c>
      <c r="O4" s="6">
        <v>0.5</v>
      </c>
      <c r="P4" s="6">
        <v>0.2</v>
      </c>
    </row>
    <row r="5" spans="1:16" x14ac:dyDescent="0.2">
      <c r="A5" s="5" t="s">
        <v>2</v>
      </c>
      <c r="B5" s="5" t="s">
        <v>77</v>
      </c>
      <c r="C5" s="5" t="s">
        <v>78</v>
      </c>
      <c r="D5" s="6">
        <v>622154</v>
      </c>
      <c r="E5" s="9">
        <v>45342.801799398148</v>
      </c>
      <c r="F5" s="6">
        <v>13.2</v>
      </c>
      <c r="G5" s="5" t="s">
        <v>59</v>
      </c>
      <c r="H5" s="5" t="s">
        <v>17</v>
      </c>
      <c r="I5" s="5" t="s">
        <v>60</v>
      </c>
      <c r="J5" s="5" t="s">
        <v>6</v>
      </c>
      <c r="K5" s="5" t="s">
        <v>7</v>
      </c>
      <c r="L5" s="6">
        <v>6</v>
      </c>
      <c r="M5" s="6">
        <v>4</v>
      </c>
      <c r="N5" s="6">
        <v>3</v>
      </c>
      <c r="O5" s="6">
        <v>0</v>
      </c>
      <c r="P5" s="6">
        <v>0.2</v>
      </c>
    </row>
    <row r="6" spans="1:16" x14ac:dyDescent="0.2">
      <c r="A6" s="5" t="s">
        <v>2</v>
      </c>
      <c r="B6" s="5" t="s">
        <v>77</v>
      </c>
      <c r="C6" s="5" t="s">
        <v>78</v>
      </c>
      <c r="D6" s="6">
        <v>620355</v>
      </c>
      <c r="E6" s="9">
        <v>45339.538107511573</v>
      </c>
      <c r="F6" s="6">
        <v>10.199999999999999</v>
      </c>
      <c r="G6" s="5" t="s">
        <v>69</v>
      </c>
      <c r="H6" s="5" t="s">
        <v>17</v>
      </c>
      <c r="I6" s="5" t="s">
        <v>31</v>
      </c>
      <c r="J6" s="5" t="s">
        <v>6</v>
      </c>
      <c r="K6" s="5" t="s">
        <v>7</v>
      </c>
      <c r="L6" s="6">
        <v>6</v>
      </c>
      <c r="M6" s="6">
        <v>0</v>
      </c>
      <c r="N6" s="6">
        <v>3</v>
      </c>
      <c r="O6" s="6">
        <v>0</v>
      </c>
      <c r="P6" s="6">
        <v>1.2</v>
      </c>
    </row>
    <row r="7" spans="1:16" x14ac:dyDescent="0.2">
      <c r="A7" s="5" t="s">
        <v>2</v>
      </c>
      <c r="B7" s="5" t="s">
        <v>77</v>
      </c>
      <c r="C7" s="5" t="s">
        <v>79</v>
      </c>
      <c r="D7" s="6">
        <v>621858</v>
      </c>
      <c r="E7" s="9">
        <v>45342.511555868055</v>
      </c>
      <c r="F7" s="6">
        <v>15.100000000000001</v>
      </c>
      <c r="G7" s="5" t="s">
        <v>61</v>
      </c>
      <c r="H7" s="5" t="s">
        <v>17</v>
      </c>
      <c r="I7" s="5" t="s">
        <v>62</v>
      </c>
      <c r="J7" s="5" t="s">
        <v>6</v>
      </c>
      <c r="K7" s="5" t="s">
        <v>7</v>
      </c>
      <c r="L7" s="6">
        <v>6</v>
      </c>
      <c r="M7" s="6">
        <v>4</v>
      </c>
      <c r="N7" s="6">
        <v>0</v>
      </c>
      <c r="O7" s="6">
        <v>0.3</v>
      </c>
      <c r="P7" s="6">
        <v>4.8</v>
      </c>
    </row>
    <row r="8" spans="1:16" x14ac:dyDescent="0.2">
      <c r="A8" s="5" t="s">
        <v>2</v>
      </c>
      <c r="B8" s="5" t="s">
        <v>77</v>
      </c>
      <c r="C8" s="5" t="s">
        <v>79</v>
      </c>
      <c r="D8" s="6">
        <v>629878</v>
      </c>
      <c r="E8" s="9">
        <v>45355.418093252316</v>
      </c>
      <c r="F8" s="6">
        <v>13.5</v>
      </c>
      <c r="G8" s="5" t="s">
        <v>18</v>
      </c>
      <c r="H8" s="5" t="s">
        <v>17</v>
      </c>
      <c r="I8" s="5" t="s">
        <v>19</v>
      </c>
      <c r="J8" s="5" t="s">
        <v>6</v>
      </c>
      <c r="K8" s="5" t="s">
        <v>7</v>
      </c>
      <c r="L8" s="6">
        <v>6</v>
      </c>
      <c r="M8" s="6">
        <v>4</v>
      </c>
      <c r="N8" s="6">
        <v>3</v>
      </c>
      <c r="O8" s="6">
        <v>0.5</v>
      </c>
      <c r="P8" s="6">
        <v>0</v>
      </c>
    </row>
    <row r="9" spans="1:16" x14ac:dyDescent="0.2">
      <c r="A9" s="5" t="s">
        <v>2</v>
      </c>
      <c r="B9" s="5" t="s">
        <v>77</v>
      </c>
      <c r="C9" s="5" t="s">
        <v>79</v>
      </c>
      <c r="D9" s="6">
        <v>621715</v>
      </c>
      <c r="E9" s="9">
        <v>45342.429454108795</v>
      </c>
      <c r="F9" s="6">
        <v>13</v>
      </c>
      <c r="G9" s="5" t="s">
        <v>63</v>
      </c>
      <c r="H9" s="5" t="s">
        <v>17</v>
      </c>
      <c r="I9" s="5" t="s">
        <v>64</v>
      </c>
      <c r="J9" s="5" t="s">
        <v>6</v>
      </c>
      <c r="K9" s="5" t="s">
        <v>7</v>
      </c>
      <c r="L9" s="6">
        <v>6</v>
      </c>
      <c r="M9" s="6">
        <v>4</v>
      </c>
      <c r="N9" s="6">
        <v>3</v>
      </c>
      <c r="O9" s="6">
        <v>0</v>
      </c>
      <c r="P9" s="6">
        <v>0</v>
      </c>
    </row>
    <row r="10" spans="1:16" x14ac:dyDescent="0.2">
      <c r="A10" s="5" t="s">
        <v>2</v>
      </c>
      <c r="B10" s="5" t="s">
        <v>77</v>
      </c>
      <c r="C10" s="5" t="s">
        <v>79</v>
      </c>
      <c r="D10" s="6">
        <v>622635</v>
      </c>
      <c r="E10" s="9">
        <v>45343.637492812501</v>
      </c>
      <c r="F10" s="6">
        <v>11.100000000000001</v>
      </c>
      <c r="G10" s="5" t="s">
        <v>57</v>
      </c>
      <c r="H10" s="5" t="s">
        <v>17</v>
      </c>
      <c r="I10" s="5" t="s">
        <v>25</v>
      </c>
      <c r="J10" s="5" t="s">
        <v>6</v>
      </c>
      <c r="K10" s="5" t="s">
        <v>7</v>
      </c>
      <c r="L10" s="6">
        <v>6</v>
      </c>
      <c r="M10" s="6">
        <v>4</v>
      </c>
      <c r="N10" s="6">
        <v>0</v>
      </c>
      <c r="O10" s="6">
        <v>0.3</v>
      </c>
      <c r="P10" s="6">
        <v>0.8</v>
      </c>
    </row>
    <row r="11" spans="1:16" x14ac:dyDescent="0.2">
      <c r="A11" s="5" t="s">
        <v>2</v>
      </c>
      <c r="B11" s="5" t="s">
        <v>77</v>
      </c>
      <c r="C11" s="5" t="s">
        <v>79</v>
      </c>
      <c r="D11" s="6">
        <v>625519</v>
      </c>
      <c r="E11" s="9">
        <v>45348.428635555552</v>
      </c>
      <c r="F11" s="6">
        <v>10.7</v>
      </c>
      <c r="G11" s="5" t="s">
        <v>37</v>
      </c>
      <c r="H11" s="5" t="s">
        <v>17</v>
      </c>
      <c r="I11" s="5" t="s">
        <v>38</v>
      </c>
      <c r="J11" s="5" t="s">
        <v>6</v>
      </c>
      <c r="K11" s="5" t="s">
        <v>7</v>
      </c>
      <c r="L11" s="6">
        <v>6</v>
      </c>
      <c r="M11" s="6">
        <v>4</v>
      </c>
      <c r="N11" s="6">
        <v>0</v>
      </c>
      <c r="O11" s="6">
        <v>0.5</v>
      </c>
      <c r="P11" s="6">
        <v>0.2</v>
      </c>
    </row>
    <row r="12" spans="1:16" x14ac:dyDescent="0.2">
      <c r="A12" s="5" t="s">
        <v>2</v>
      </c>
      <c r="B12" s="5" t="s">
        <v>77</v>
      </c>
      <c r="C12" s="5" t="s">
        <v>79</v>
      </c>
      <c r="D12" s="6">
        <v>623888</v>
      </c>
      <c r="E12" s="9">
        <v>45345.65554310185</v>
      </c>
      <c r="F12" s="6">
        <v>10.7</v>
      </c>
      <c r="G12" s="5" t="s">
        <v>42</v>
      </c>
      <c r="H12" s="5" t="s">
        <v>17</v>
      </c>
      <c r="I12" s="5" t="s">
        <v>31</v>
      </c>
      <c r="J12" s="5" t="s">
        <v>6</v>
      </c>
      <c r="K12" s="5" t="s">
        <v>7</v>
      </c>
      <c r="L12" s="6">
        <v>6</v>
      </c>
      <c r="M12" s="6">
        <v>4</v>
      </c>
      <c r="N12" s="6">
        <v>0</v>
      </c>
      <c r="O12" s="6">
        <v>0.5</v>
      </c>
      <c r="P12" s="6">
        <v>0.2</v>
      </c>
    </row>
    <row r="13" spans="1:16" x14ac:dyDescent="0.2">
      <c r="A13" s="5" t="s">
        <v>2</v>
      </c>
      <c r="B13" s="5" t="s">
        <v>77</v>
      </c>
      <c r="C13" s="5" t="s">
        <v>79</v>
      </c>
      <c r="D13" s="6">
        <v>620377</v>
      </c>
      <c r="E13" s="9">
        <v>45339.580300972222</v>
      </c>
      <c r="F13" s="6">
        <v>10.7</v>
      </c>
      <c r="G13" s="5" t="s">
        <v>68</v>
      </c>
      <c r="H13" s="5" t="s">
        <v>17</v>
      </c>
      <c r="I13" s="5" t="s">
        <v>25</v>
      </c>
      <c r="J13" s="5" t="s">
        <v>6</v>
      </c>
      <c r="K13" s="5" t="s">
        <v>7</v>
      </c>
      <c r="L13" s="6">
        <v>6</v>
      </c>
      <c r="M13" s="6">
        <v>4</v>
      </c>
      <c r="N13" s="6">
        <v>0</v>
      </c>
      <c r="O13" s="6">
        <v>0.5</v>
      </c>
      <c r="P13" s="6">
        <v>0.2</v>
      </c>
    </row>
    <row r="14" spans="1:16" x14ac:dyDescent="0.2">
      <c r="A14" s="5" t="s">
        <v>2</v>
      </c>
      <c r="B14" s="5" t="s">
        <v>77</v>
      </c>
      <c r="C14" s="5" t="s">
        <v>79</v>
      </c>
      <c r="D14" s="6">
        <v>623674</v>
      </c>
      <c r="E14" s="9">
        <v>45345.459651956015</v>
      </c>
      <c r="F14" s="6">
        <v>10.7</v>
      </c>
      <c r="G14" s="5" t="s">
        <v>43</v>
      </c>
      <c r="H14" s="5" t="s">
        <v>17</v>
      </c>
      <c r="I14" s="5" t="s">
        <v>44</v>
      </c>
      <c r="J14" s="5" t="s">
        <v>6</v>
      </c>
      <c r="K14" s="5" t="s">
        <v>7</v>
      </c>
      <c r="L14" s="6">
        <v>6</v>
      </c>
      <c r="M14" s="6">
        <v>4</v>
      </c>
      <c r="N14" s="6">
        <v>0</v>
      </c>
      <c r="O14" s="6">
        <v>0.5</v>
      </c>
      <c r="P14" s="6">
        <v>0.2</v>
      </c>
    </row>
    <row r="15" spans="1:16" x14ac:dyDescent="0.2">
      <c r="A15" s="5" t="s">
        <v>2</v>
      </c>
      <c r="B15" s="5" t="s">
        <v>77</v>
      </c>
      <c r="C15" s="5" t="s">
        <v>79</v>
      </c>
      <c r="D15" s="6">
        <v>622205</v>
      </c>
      <c r="E15" s="9">
        <v>45342.942938969907</v>
      </c>
      <c r="F15" s="6">
        <v>10.399999999999999</v>
      </c>
      <c r="G15" s="5" t="s">
        <v>58</v>
      </c>
      <c r="H15" s="5" t="s">
        <v>17</v>
      </c>
      <c r="I15" s="5" t="s">
        <v>10</v>
      </c>
      <c r="J15" s="5" t="s">
        <v>6</v>
      </c>
      <c r="K15" s="5" t="s">
        <v>7</v>
      </c>
      <c r="L15" s="6">
        <v>6</v>
      </c>
      <c r="M15" s="6">
        <v>4</v>
      </c>
      <c r="N15" s="6">
        <v>0</v>
      </c>
      <c r="O15" s="6">
        <v>0.2</v>
      </c>
      <c r="P15" s="6">
        <v>0.2</v>
      </c>
    </row>
    <row r="16" spans="1:16" x14ac:dyDescent="0.2">
      <c r="A16" s="5" t="s">
        <v>2</v>
      </c>
      <c r="B16" s="5" t="s">
        <v>77</v>
      </c>
      <c r="C16" s="5" t="s">
        <v>79</v>
      </c>
      <c r="D16" s="6">
        <v>629992</v>
      </c>
      <c r="E16" s="9">
        <v>45355.470549259255</v>
      </c>
      <c r="F16" s="6">
        <v>10</v>
      </c>
      <c r="G16" s="5" t="s">
        <v>16</v>
      </c>
      <c r="H16" s="5" t="s">
        <v>17</v>
      </c>
      <c r="I16" s="5" t="s">
        <v>14</v>
      </c>
      <c r="J16" s="5" t="s">
        <v>6</v>
      </c>
      <c r="K16" s="5" t="s">
        <v>7</v>
      </c>
      <c r="L16" s="6">
        <v>6</v>
      </c>
      <c r="M16" s="6">
        <v>4</v>
      </c>
      <c r="N16" s="6">
        <v>0</v>
      </c>
      <c r="O16" s="6">
        <v>0</v>
      </c>
      <c r="P16" s="6">
        <v>0</v>
      </c>
    </row>
    <row r="17" spans="1:16" x14ac:dyDescent="0.2">
      <c r="A17" s="5" t="s">
        <v>2</v>
      </c>
      <c r="B17" s="5" t="s">
        <v>77</v>
      </c>
      <c r="C17" s="5" t="s">
        <v>79</v>
      </c>
      <c r="D17" s="6">
        <v>621219</v>
      </c>
      <c r="E17" s="9">
        <v>45341.515653043978</v>
      </c>
      <c r="F17" s="6">
        <v>3</v>
      </c>
      <c r="G17" s="5" t="s">
        <v>65</v>
      </c>
      <c r="H17" s="5" t="s">
        <v>17</v>
      </c>
      <c r="I17" s="5" t="s">
        <v>28</v>
      </c>
      <c r="J17" s="5" t="s">
        <v>7</v>
      </c>
      <c r="K17" s="5" t="s">
        <v>7</v>
      </c>
      <c r="L17" s="6">
        <v>0</v>
      </c>
      <c r="M17" s="6">
        <v>0</v>
      </c>
      <c r="N17" s="6">
        <v>3</v>
      </c>
      <c r="O17" s="6">
        <v>0</v>
      </c>
      <c r="P17" s="6">
        <v>0</v>
      </c>
    </row>
    <row r="18" spans="1:16" x14ac:dyDescent="0.2">
      <c r="A18" s="5" t="s">
        <v>2</v>
      </c>
      <c r="B18" s="5" t="s">
        <v>77</v>
      </c>
      <c r="C18" s="5" t="s">
        <v>81</v>
      </c>
      <c r="D18" s="6">
        <v>623615</v>
      </c>
      <c r="E18" s="9">
        <v>45345.420725682867</v>
      </c>
      <c r="F18" s="6">
        <v>14.2</v>
      </c>
      <c r="G18" s="5" t="s">
        <v>45</v>
      </c>
      <c r="H18" s="5" t="s">
        <v>17</v>
      </c>
      <c r="I18" s="5" t="s">
        <v>46</v>
      </c>
      <c r="J18" s="5" t="s">
        <v>6</v>
      </c>
      <c r="K18" s="5" t="s">
        <v>7</v>
      </c>
      <c r="L18" s="6">
        <v>6</v>
      </c>
      <c r="M18" s="6">
        <v>4</v>
      </c>
      <c r="N18" s="6">
        <v>3</v>
      </c>
      <c r="O18" s="6">
        <v>0</v>
      </c>
      <c r="P18" s="6">
        <v>1.2</v>
      </c>
    </row>
    <row r="19" spans="1:16" x14ac:dyDescent="0.2">
      <c r="A19" s="5" t="s">
        <v>2</v>
      </c>
      <c r="B19" s="5" t="s">
        <v>77</v>
      </c>
      <c r="C19" s="5" t="s">
        <v>81</v>
      </c>
      <c r="D19" s="6">
        <v>622155</v>
      </c>
      <c r="E19" s="9">
        <v>45342.801806238422</v>
      </c>
      <c r="F19" s="6">
        <v>13.2</v>
      </c>
      <c r="G19" s="5" t="s">
        <v>59</v>
      </c>
      <c r="H19" s="5" t="s">
        <v>17</v>
      </c>
      <c r="I19" s="5" t="s">
        <v>60</v>
      </c>
      <c r="J19" s="5" t="s">
        <v>6</v>
      </c>
      <c r="K19" s="5" t="s">
        <v>7</v>
      </c>
      <c r="L19" s="6">
        <v>6</v>
      </c>
      <c r="M19" s="6">
        <v>4</v>
      </c>
      <c r="N19" s="6">
        <v>3</v>
      </c>
      <c r="O19" s="6">
        <v>0</v>
      </c>
      <c r="P19" s="6">
        <v>0.2</v>
      </c>
    </row>
  </sheetData>
  <pageMargins left="0" right="0" top="0" bottom="0" header="0" footer="0"/>
  <pageSetup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"/>
  <sheetViews>
    <sheetView zoomScale="80" zoomScaleNormal="80" workbookViewId="0">
      <selection activeCell="C1" sqref="C1:C1048576"/>
    </sheetView>
  </sheetViews>
  <sheetFormatPr defaultColWidth="27.140625" defaultRowHeight="15" x14ac:dyDescent="0.2"/>
  <cols>
    <col min="1" max="1" width="10.85546875" style="7" bestFit="1" customWidth="1"/>
    <col min="2" max="2" width="19.85546875" style="7" bestFit="1" customWidth="1"/>
    <col min="3" max="3" width="23.42578125" style="7" bestFit="1" customWidth="1"/>
    <col min="4" max="4" width="14.28515625" style="7" bestFit="1" customWidth="1"/>
    <col min="5" max="5" width="19.140625" style="10" customWidth="1"/>
    <col min="6" max="6" width="16.5703125" style="7" customWidth="1"/>
    <col min="7" max="7" width="34.140625" style="7" bestFit="1" customWidth="1"/>
    <col min="8" max="8" width="27.42578125" style="7" bestFit="1" customWidth="1"/>
    <col min="9" max="9" width="8.42578125" style="7" bestFit="1" customWidth="1"/>
    <col min="10" max="10" width="12.42578125" style="7" bestFit="1" customWidth="1"/>
    <col min="11" max="11" width="19.140625" style="7" bestFit="1" customWidth="1"/>
    <col min="12" max="12" width="22.5703125" style="7" customWidth="1"/>
    <col min="13" max="13" width="27.140625" style="7"/>
    <col min="14" max="14" width="39.5703125" style="7" bestFit="1" customWidth="1"/>
    <col min="15" max="15" width="51.140625" style="7" customWidth="1"/>
    <col min="16" max="16" width="49.5703125" style="7" customWidth="1"/>
    <col min="17" max="16384" width="27.140625" style="7"/>
  </cols>
  <sheetData>
    <row r="1" spans="1:16" s="4" customFormat="1" ht="63" x14ac:dyDescent="0.2">
      <c r="A1" s="1" t="s">
        <v>82</v>
      </c>
      <c r="B1" s="1" t="s">
        <v>0</v>
      </c>
      <c r="C1" s="1" t="s">
        <v>80</v>
      </c>
      <c r="D1" s="1" t="s">
        <v>83</v>
      </c>
      <c r="E1" s="8" t="s">
        <v>84</v>
      </c>
      <c r="F1" s="2" t="s">
        <v>85</v>
      </c>
      <c r="G1" s="3" t="s">
        <v>86</v>
      </c>
      <c r="H1" s="3" t="s">
        <v>87</v>
      </c>
      <c r="I1" s="1" t="s">
        <v>1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</row>
    <row r="2" spans="1:16" x14ac:dyDescent="0.2">
      <c r="A2" s="5" t="s">
        <v>2</v>
      </c>
      <c r="B2" s="5" t="s">
        <v>77</v>
      </c>
      <c r="C2" s="5" t="s">
        <v>79</v>
      </c>
      <c r="D2" s="6">
        <v>628190</v>
      </c>
      <c r="E2" s="9">
        <v>45351.989017962958</v>
      </c>
      <c r="F2" s="6">
        <v>10.5</v>
      </c>
      <c r="G2" s="5" t="s">
        <v>29</v>
      </c>
      <c r="H2" s="5" t="s">
        <v>30</v>
      </c>
      <c r="I2" s="5" t="s">
        <v>31</v>
      </c>
      <c r="J2" s="5" t="s">
        <v>6</v>
      </c>
      <c r="K2" s="5" t="s">
        <v>7</v>
      </c>
      <c r="L2" s="6">
        <v>6</v>
      </c>
      <c r="M2" s="6">
        <v>4</v>
      </c>
      <c r="N2" s="6">
        <v>0</v>
      </c>
      <c r="O2" s="6">
        <v>0.5</v>
      </c>
      <c r="P2" s="6">
        <v>0</v>
      </c>
    </row>
  </sheetData>
  <pageMargins left="0" right="0" top="0" bottom="0" header="0" footer="0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Agente de combate a endemias</vt:lpstr>
      <vt:lpstr>Auxiliar em saúde bucal</vt:lpstr>
      <vt:lpstr>Técnico em laboratório</vt:lpstr>
      <vt:lpstr>Técnico em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2024-03-06T18:03:50Z</cp:lastPrinted>
  <dcterms:created xsi:type="dcterms:W3CDTF">2024-03-06T13:16:25Z</dcterms:created>
  <dcterms:modified xsi:type="dcterms:W3CDTF">2024-03-07T17:59:29Z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