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ORD-HMTJ\oss hmtj\1 - RH\03 - EDITAIS\Ldital 01-2024\"/>
    </mc:Choice>
  </mc:AlternateContent>
  <bookViews>
    <workbookView xWindow="0" yWindow="0" windowWidth="20280" windowHeight="7590" tabRatio="796"/>
  </bookViews>
  <sheets>
    <sheet name="Resumo" sheetId="2" r:id="rId1"/>
    <sheet name="Agente de combate a endemias" sheetId="1" r:id="rId2"/>
    <sheet name="Auxiliar em saúde bucal" sheetId="4" r:id="rId3"/>
    <sheet name="Técnico em laboratório" sheetId="6" r:id="rId4"/>
    <sheet name="Técnico em saneamento" sheetId="7" r:id="rId5"/>
  </sheets>
  <definedNames>
    <definedName name="_xlnm._FilterDatabase" localSheetId="1" hidden="1">'Agente de combate a endemias'!$A$1:$X$33</definedName>
    <definedName name="_xlnm._FilterDatabase" localSheetId="2" hidden="1">'Auxiliar em saúde bucal'!$A$1:$R$2</definedName>
    <definedName name="_xlnm._FilterDatabase" localSheetId="3" hidden="1">'Técnico em laboratório'!$A$1:$R$6</definedName>
    <definedName name="_xlnm._FilterDatabase" localSheetId="4" hidden="1">'Técnico em saneamento'!$A$1:$P$1</definedName>
  </definedNames>
  <calcPr calcId="162913"/>
</workbook>
</file>

<file path=xl/calcChain.xml><?xml version="1.0" encoding="utf-8"?>
<calcChain xmlns="http://schemas.openxmlformats.org/spreadsheetml/2006/main">
  <c r="G7" i="2" l="1"/>
  <c r="E7" i="2"/>
  <c r="G9" i="2"/>
  <c r="F9" i="2"/>
  <c r="E9" i="2"/>
  <c r="D9" i="2"/>
  <c r="H8" i="2"/>
  <c r="G8" i="2"/>
  <c r="F8" i="2"/>
  <c r="E8" i="2"/>
  <c r="D8" i="2"/>
  <c r="H7" i="2"/>
  <c r="F7" i="2"/>
  <c r="D7" i="2"/>
  <c r="F4" i="6"/>
  <c r="F5" i="6"/>
  <c r="F2" i="6"/>
  <c r="F6" i="6"/>
  <c r="F3" i="6"/>
  <c r="F2" i="4"/>
  <c r="F3" i="1"/>
  <c r="F10" i="1"/>
  <c r="F2" i="1"/>
  <c r="F5" i="1"/>
  <c r="F6" i="1"/>
  <c r="F7" i="1"/>
  <c r="F8" i="1"/>
  <c r="F9" i="1"/>
  <c r="F4" i="1"/>
  <c r="H9" i="2" l="1"/>
  <c r="C9" i="2"/>
  <c r="B9" i="2"/>
  <c r="C8" i="2"/>
  <c r="B8" i="2"/>
  <c r="C7" i="2"/>
  <c r="B7" i="2"/>
  <c r="H6" i="2"/>
  <c r="G6" i="2"/>
  <c r="F6" i="2"/>
  <c r="E6" i="2"/>
  <c r="D6" i="2"/>
  <c r="C6" i="2"/>
  <c r="B6" i="2"/>
  <c r="B10" i="2" l="1"/>
  <c r="C10" i="2"/>
  <c r="D10" i="2"/>
  <c r="E10" i="2"/>
  <c r="F10" i="2"/>
  <c r="G10" i="2"/>
  <c r="H10" i="2"/>
</calcChain>
</file>

<file path=xl/sharedStrings.xml><?xml version="1.0" encoding="utf-8"?>
<sst xmlns="http://schemas.openxmlformats.org/spreadsheetml/2006/main" count="206" uniqueCount="64">
  <si>
    <t>FILIAL</t>
  </si>
  <si>
    <t>IDADE</t>
  </si>
  <si>
    <t>001/2024</t>
  </si>
  <si>
    <t>Auxiliar em saúde bucal</t>
  </si>
  <si>
    <t>SIM</t>
  </si>
  <si>
    <t>NÃO</t>
  </si>
  <si>
    <t>Agente de combate a endemias</t>
  </si>
  <si>
    <t>ROSIVAN KIRIXI MUNDURUKU</t>
  </si>
  <si>
    <t>27</t>
  </si>
  <si>
    <t>25</t>
  </si>
  <si>
    <t>CLEIA DACE MUNDURUKU</t>
  </si>
  <si>
    <t>Técnico em laboratório</t>
  </si>
  <si>
    <t>23</t>
  </si>
  <si>
    <t>KECILEIA KARO MUNDURUKU</t>
  </si>
  <si>
    <t>24</t>
  </si>
  <si>
    <t>CARLOS ANTONIO IKUPI SAW</t>
  </si>
  <si>
    <t>33</t>
  </si>
  <si>
    <t>Técnico em saneamento</t>
  </si>
  <si>
    <t>26</t>
  </si>
  <si>
    <t xml:space="preserve">ADNILSON WARO MUNDURUKU </t>
  </si>
  <si>
    <t>ERNANDE KARO MUNDURUKU</t>
  </si>
  <si>
    <t>ELICIANO MUO MUNDURUKU</t>
  </si>
  <si>
    <t>JOVINO AKAY MUNDURUKU</t>
  </si>
  <si>
    <t>40</t>
  </si>
  <si>
    <t>MAURILIO DACE MUNDURUKU</t>
  </si>
  <si>
    <t>SILAS BORO MUNDURUKU</t>
  </si>
  <si>
    <t xml:space="preserve">SANDOVAL SAW MUNDURUKU </t>
  </si>
  <si>
    <t>44</t>
  </si>
  <si>
    <t>SILVANILSON IOTO MUNDURUKU</t>
  </si>
  <si>
    <t>28</t>
  </si>
  <si>
    <t xml:space="preserve">JUSCINETE FREITAS CUNHA </t>
  </si>
  <si>
    <t>DENILSON AKAY MUNDURUKU</t>
  </si>
  <si>
    <t xml:space="preserve">JOSÉ WILIAN NUNES DA SILVA </t>
  </si>
  <si>
    <t>42</t>
  </si>
  <si>
    <t>DSEI Rio Tapajós</t>
  </si>
  <si>
    <t>DESCLASSIFICADO</t>
  </si>
  <si>
    <t>CLASSIFICAÇÃO</t>
  </si>
  <si>
    <t>CANCELADO</t>
  </si>
  <si>
    <t>EDITAL</t>
  </si>
  <si>
    <t>INSCRIÇÃO</t>
  </si>
  <si>
    <t>DATA E HORA DA INSCRIÇÃO</t>
  </si>
  <si>
    <t>PONTUAÇÃO TOTAL</t>
  </si>
  <si>
    <t>NOME</t>
  </si>
  <si>
    <t>FUNÇÃO PRETENDIDA</t>
  </si>
  <si>
    <t>INDÍGENA</t>
  </si>
  <si>
    <t>PORTADOR DE DEFICIÊNCIA</t>
  </si>
  <si>
    <t>PONTUAÇÃO POR SER INDÍGENA</t>
  </si>
  <si>
    <t>PONTUAÇÃO POR RESIDIR EM ALDEIA PERTENCENTE AO DSEI</t>
  </si>
  <si>
    <t>PONTUAÇÃO PARA OS CARGOS DE NÍVEL MÉDIO/TÉCNICO</t>
  </si>
  <si>
    <t>PONTUAÇÃO POR CURSOS DE APERFEIÇOAMENTO NA FUNÇÃO INSCRITA</t>
  </si>
  <si>
    <t>PONTUAÇÃO POR EXPERIÊNCIA PROFISSIONAL NA ÁREA DE FORMAÇÃO</t>
  </si>
  <si>
    <t>ORGANIZAÇÃO SOCIAL DE SAÚDE HOSPITAL E MATERNIDADE THEREZINHA DE JESUS</t>
  </si>
  <si>
    <t>COMISSÃO EXAMINADORA - DSEI RIO TAPAJÓS</t>
  </si>
  <si>
    <t>VAGA PRETENDIDA</t>
  </si>
  <si>
    <t>CANDIDATOS</t>
  </si>
  <si>
    <t>CLASSIFICADOS</t>
  </si>
  <si>
    <t>APROVADO</t>
  </si>
  <si>
    <t>REPROVADO</t>
  </si>
  <si>
    <t>AUSENTE</t>
  </si>
  <si>
    <t>DESCLASSIFICADOS</t>
  </si>
  <si>
    <t>TOTAL</t>
  </si>
  <si>
    <r>
      <rPr>
        <b/>
        <sz val="12"/>
        <rFont val="Calibri"/>
        <family val="2"/>
        <scheme val="minor"/>
      </rPr>
      <t>Título</t>
    </r>
    <r>
      <rPr>
        <sz val="12"/>
        <rFont val="Calibri"/>
        <family val="2"/>
        <scheme val="minor"/>
      </rPr>
      <t xml:space="preserve">: Quantidade e classificação por função - </t>
    </r>
    <r>
      <rPr>
        <b/>
        <sz val="12"/>
        <rFont val="Calibri"/>
        <family val="2"/>
        <scheme val="minor"/>
      </rPr>
      <t>Edital 01/2024</t>
    </r>
  </si>
  <si>
    <t>PONTUAÇÃO CURRICULAR</t>
  </si>
  <si>
    <t>PONTUAÇÃO ENTREVISTA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</si>
</sst>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 readingOrder="1"/>
    </xf>
    <xf numFmtId="49" fontId="2" fillId="0" borderId="1" xfId="0" applyNumberFormat="1" applyFont="1" applyFill="1" applyBorder="1" applyAlignment="1">
      <alignment horizontal="left" vertical="center" readingOrder="1"/>
    </xf>
    <xf numFmtId="0" fontId="2" fillId="0" borderId="1" xfId="0" applyNumberFormat="1" applyFont="1" applyFill="1" applyBorder="1" applyAlignment="1">
      <alignment horizontal="left" vertical="center" readingOrder="1"/>
    </xf>
    <xf numFmtId="0" fontId="2" fillId="0" borderId="0" xfId="0" applyFont="1" applyFill="1"/>
    <xf numFmtId="14" fontId="1" fillId="2" borderId="2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left" vertical="center" readingOrder="1"/>
    </xf>
    <xf numFmtId="14" fontId="2" fillId="0" borderId="0" xfId="0" applyNumberFormat="1" applyFont="1" applyFill="1"/>
    <xf numFmtId="0" fontId="3" fillId="2" borderId="2" xfId="0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readingOrder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176013</xdr:colOff>
      <xdr:row>0</xdr:row>
      <xdr:rowOff>0</xdr:rowOff>
    </xdr:from>
    <xdr:to>
      <xdr:col>7</xdr:col>
      <xdr:colOff>812650</xdr:colOff>
      <xdr:row>2</xdr:row>
      <xdr:rowOff>190500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1463" y="0"/>
          <a:ext cx="2351137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tabSelected="1" workbookViewId="0">
      <selection sqref="A1:F3"/>
    </sheetView>
  </sheetViews>
  <sheetFormatPr defaultColWidth="8.85546875" defaultRowHeight="15" x14ac:dyDescent="0.25"/>
  <cols>
    <col min="1" max="1" width="38.42578125" customWidth="1"/>
    <col min="2" max="2" width="21.7109375" customWidth="1"/>
    <col min="3" max="3" width="15.85546875" hidden="1" customWidth="1"/>
    <col min="4" max="4" width="12.28515625" bestFit="1" customWidth="1"/>
    <col min="5" max="5" width="13.42578125" bestFit="1" customWidth="1"/>
    <col min="6" max="6" width="10" bestFit="1" customWidth="1"/>
    <col min="7" max="7" width="25.7109375" customWidth="1"/>
    <col min="8" max="8" width="12.85546875" bestFit="1" customWidth="1"/>
  </cols>
  <sheetData>
    <row r="1" spans="1:8" ht="15.75" x14ac:dyDescent="0.25">
      <c r="A1" s="17" t="s">
        <v>51</v>
      </c>
      <c r="B1" s="17"/>
      <c r="C1" s="17"/>
      <c r="D1" s="17"/>
      <c r="E1" s="17"/>
      <c r="F1" s="17"/>
      <c r="G1" s="18"/>
      <c r="H1" s="18"/>
    </row>
    <row r="2" spans="1:8" ht="15.75" x14ac:dyDescent="0.25">
      <c r="A2" s="17" t="s">
        <v>52</v>
      </c>
      <c r="B2" s="17"/>
      <c r="C2" s="17"/>
      <c r="D2" s="17"/>
      <c r="E2" s="17"/>
      <c r="F2" s="17"/>
      <c r="G2" s="18"/>
      <c r="H2" s="18"/>
    </row>
    <row r="3" spans="1:8" ht="15.75" x14ac:dyDescent="0.25">
      <c r="A3" s="19" t="s">
        <v>61</v>
      </c>
      <c r="B3" s="19"/>
      <c r="C3" s="19"/>
      <c r="D3" s="19"/>
      <c r="E3" s="19"/>
      <c r="F3" s="19"/>
      <c r="G3" s="18"/>
      <c r="H3" s="18"/>
    </row>
    <row r="4" spans="1:8" ht="15.75" x14ac:dyDescent="0.25">
      <c r="A4" s="15"/>
      <c r="B4" s="15"/>
      <c r="C4" s="15"/>
      <c r="D4" s="15"/>
      <c r="E4" s="15"/>
      <c r="F4" s="15"/>
      <c r="G4" s="16"/>
      <c r="H4" s="16"/>
    </row>
    <row r="5" spans="1:8" ht="15.75" x14ac:dyDescent="0.25">
      <c r="A5" s="11" t="s">
        <v>53</v>
      </c>
      <c r="B5" s="11" t="s">
        <v>54</v>
      </c>
      <c r="C5" s="11" t="s">
        <v>55</v>
      </c>
      <c r="D5" s="11" t="s">
        <v>56</v>
      </c>
      <c r="E5" s="11" t="s">
        <v>57</v>
      </c>
      <c r="F5" s="11" t="s">
        <v>58</v>
      </c>
      <c r="G5" s="11" t="s">
        <v>59</v>
      </c>
      <c r="H5" s="11" t="s">
        <v>37</v>
      </c>
    </row>
    <row r="6" spans="1:8" ht="15.75" x14ac:dyDescent="0.25">
      <c r="A6" s="14" t="s">
        <v>6</v>
      </c>
      <c r="B6" s="12">
        <f>COUNTA('Agente de combate a endemias'!C:C)-1</f>
        <v>9</v>
      </c>
      <c r="C6" s="12">
        <f>COUNTIF('Agente de combate a endemias'!$C:$C,"classificado")</f>
        <v>0</v>
      </c>
      <c r="D6" s="12">
        <f>COUNTIF('Agente de combate a endemias'!$C:$C,"aprovado")</f>
        <v>2</v>
      </c>
      <c r="E6" s="12">
        <f>COUNTIF('Agente de combate a endemias'!$C:$C,"reprovado")</f>
        <v>1</v>
      </c>
      <c r="F6" s="12">
        <f>COUNTIF('Agente de combate a endemias'!$C:$C,"ausente")</f>
        <v>1</v>
      </c>
      <c r="G6" s="12">
        <f>COUNTIF('Agente de combate a endemias'!$C:$C,"desclassificado")</f>
        <v>5</v>
      </c>
      <c r="H6" s="12">
        <f>COUNTIF('Agente de combate a endemias'!$C:$C,"cancelado")</f>
        <v>0</v>
      </c>
    </row>
    <row r="7" spans="1:8" ht="15.75" x14ac:dyDescent="0.25">
      <c r="A7" s="14" t="s">
        <v>3</v>
      </c>
      <c r="B7" s="12">
        <f>COUNTA('Auxiliar em saúde bucal'!C:C)-1</f>
        <v>1</v>
      </c>
      <c r="C7" s="12">
        <f>COUNTIF('Auxiliar em saúde bucal'!$C:$C,"classificado")</f>
        <v>0</v>
      </c>
      <c r="D7" s="12">
        <f>COUNTIF('Auxiliar em saúde bucal'!$C:$C,"aprovado")</f>
        <v>0</v>
      </c>
      <c r="E7" s="12">
        <f>COUNTIF('Auxiliar em saúde bucal'!$C:$C,"reprovado")</f>
        <v>0</v>
      </c>
      <c r="F7" s="12">
        <f>COUNTIF('Agente de combate a endemias'!$C:$C,"ausente")</f>
        <v>1</v>
      </c>
      <c r="G7" s="12">
        <f>COUNTIF('Auxiliar em saúde bucal'!$C:$C,"desclassificado")</f>
        <v>0</v>
      </c>
      <c r="H7" s="12">
        <f>COUNTIF('Agente de combate a endemias'!$C:$C,"cancelado")</f>
        <v>0</v>
      </c>
    </row>
    <row r="8" spans="1:8" ht="15.75" x14ac:dyDescent="0.25">
      <c r="A8" s="14" t="s">
        <v>11</v>
      </c>
      <c r="B8" s="12">
        <f>COUNTA('Técnico em laboratório'!C:C)-1</f>
        <v>5</v>
      </c>
      <c r="C8" s="12">
        <f>COUNTIF('Técnico em laboratório'!$C:$C,"classificado")</f>
        <v>0</v>
      </c>
      <c r="D8" s="12">
        <f>COUNTIF('Técnico em laboratório'!$C:$C,"aprovado")</f>
        <v>0</v>
      </c>
      <c r="E8" s="12">
        <f>COUNTIF('Técnico em laboratório'!$C:$C,"reprovado")</f>
        <v>1</v>
      </c>
      <c r="F8" s="12">
        <f>COUNTIF('Técnico em laboratório'!$C:$C,"ausente")</f>
        <v>2</v>
      </c>
      <c r="G8" s="12">
        <f>COUNTIF('Técnico em laboratório'!$C:$C,"desclassificado")</f>
        <v>2</v>
      </c>
      <c r="H8" s="12">
        <f>COUNTIF('Técnico em laboratório'!$C:$C,"cancelado")</f>
        <v>0</v>
      </c>
    </row>
    <row r="9" spans="1:8" ht="15.75" x14ac:dyDescent="0.25">
      <c r="A9" s="14" t="s">
        <v>17</v>
      </c>
      <c r="B9" s="12">
        <f>COUNTA('Técnico em saneamento'!C:C)-1</f>
        <v>0</v>
      </c>
      <c r="C9" s="12">
        <f>COUNTIF('Técnico em saneamento'!$C:$C,"classificado")</f>
        <v>0</v>
      </c>
      <c r="D9" s="12">
        <f>COUNTIF('Técnico em saneamento'!$C:$C,"aprovado")</f>
        <v>0</v>
      </c>
      <c r="E9" s="12">
        <f>COUNTIF('Técnico em saneamento'!$C:$C,"reprovado")</f>
        <v>0</v>
      </c>
      <c r="F9" s="12">
        <f>COUNTIF('Técnico em saneamento'!$C:$C,"ausente")</f>
        <v>0</v>
      </c>
      <c r="G9" s="12">
        <f>COUNTIF('Técnico em saneamento'!$C:$C,"desclassificado")</f>
        <v>0</v>
      </c>
      <c r="H9" s="12">
        <f>COUNTIF('Técnico em saneamento'!$C:$C,"cancelado")</f>
        <v>0</v>
      </c>
    </row>
    <row r="10" spans="1:8" ht="15.75" x14ac:dyDescent="0.25">
      <c r="A10" s="11" t="s">
        <v>60</v>
      </c>
      <c r="B10" s="13">
        <f>SUM(B6:B9)</f>
        <v>15</v>
      </c>
      <c r="C10" s="13">
        <f t="shared" ref="C10:H10" si="0">SUM(C6:C9)</f>
        <v>0</v>
      </c>
      <c r="D10" s="13">
        <f t="shared" si="0"/>
        <v>2</v>
      </c>
      <c r="E10" s="13">
        <f t="shared" si="0"/>
        <v>2</v>
      </c>
      <c r="F10" s="13">
        <f t="shared" si="0"/>
        <v>4</v>
      </c>
      <c r="G10" s="13">
        <f t="shared" si="0"/>
        <v>7</v>
      </c>
      <c r="H10" s="13">
        <f t="shared" si="0"/>
        <v>0</v>
      </c>
    </row>
  </sheetData>
  <mergeCells count="4">
    <mergeCell ref="A1:F1"/>
    <mergeCell ref="G1:H3"/>
    <mergeCell ref="A2:F2"/>
    <mergeCell ref="A3:F3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11"/>
  <sheetViews>
    <sheetView zoomScale="80" zoomScaleNormal="80" workbookViewId="0">
      <selection activeCell="C1" sqref="C1:C1048576"/>
    </sheetView>
  </sheetViews>
  <sheetFormatPr defaultColWidth="79.7109375" defaultRowHeight="15" x14ac:dyDescent="0.2"/>
  <cols>
    <col min="1" max="1" width="10.85546875" style="7" bestFit="1" customWidth="1"/>
    <col min="2" max="2" width="19.85546875" style="7" bestFit="1" customWidth="1"/>
    <col min="3" max="3" width="23.42578125" style="7" bestFit="1" customWidth="1"/>
    <col min="4" max="4" width="14.28515625" style="7" bestFit="1" customWidth="1"/>
    <col min="5" max="5" width="20.42578125" style="10" customWidth="1"/>
    <col min="6" max="6" width="16.85546875" style="10" customWidth="1"/>
    <col min="7" max="7" width="18.42578125" style="10" customWidth="1"/>
    <col min="8" max="8" width="19" style="7" customWidth="1"/>
    <col min="9" max="9" width="50.7109375" style="7" bestFit="1" customWidth="1"/>
    <col min="10" max="10" width="35" style="7" bestFit="1" customWidth="1"/>
    <col min="11" max="11" width="8.42578125" style="7" bestFit="1" customWidth="1"/>
    <col min="12" max="12" width="12.42578125" style="7" bestFit="1" customWidth="1"/>
    <col min="13" max="13" width="34.42578125" style="7" bestFit="1" customWidth="1"/>
    <col min="14" max="14" width="39.85546875" style="7" bestFit="1" customWidth="1"/>
    <col min="15" max="15" width="74.85546875" style="7" bestFit="1" customWidth="1"/>
    <col min="16" max="16" width="70.5703125" style="7" bestFit="1" customWidth="1"/>
    <col min="17" max="17" width="90.85546875" style="7" bestFit="1" customWidth="1"/>
    <col min="18" max="18" width="89.28515625" style="7" bestFit="1" customWidth="1"/>
    <col min="19" max="16384" width="79.7109375" style="7"/>
  </cols>
  <sheetData>
    <row r="1" spans="1:18" s="4" customFormat="1" ht="31.5" x14ac:dyDescent="0.2">
      <c r="A1" s="1" t="s">
        <v>38</v>
      </c>
      <c r="B1" s="1" t="s">
        <v>0</v>
      </c>
      <c r="C1" s="1" t="s">
        <v>36</v>
      </c>
      <c r="D1" s="1" t="s">
        <v>39</v>
      </c>
      <c r="E1" s="8" t="s">
        <v>40</v>
      </c>
      <c r="F1" s="8" t="s">
        <v>41</v>
      </c>
      <c r="G1" s="8" t="s">
        <v>63</v>
      </c>
      <c r="H1" s="2" t="s">
        <v>62</v>
      </c>
      <c r="I1" s="3" t="s">
        <v>42</v>
      </c>
      <c r="J1" s="3" t="s">
        <v>43</v>
      </c>
      <c r="K1" s="1" t="s">
        <v>1</v>
      </c>
      <c r="L1" s="1" t="s">
        <v>44</v>
      </c>
      <c r="M1" s="1" t="s">
        <v>45</v>
      </c>
      <c r="N1" s="1" t="s">
        <v>46</v>
      </c>
      <c r="O1" s="1" t="s">
        <v>47</v>
      </c>
      <c r="P1" s="1" t="s">
        <v>48</v>
      </c>
      <c r="Q1" s="1" t="s">
        <v>49</v>
      </c>
      <c r="R1" s="1" t="s">
        <v>50</v>
      </c>
    </row>
    <row r="2" spans="1:18" x14ac:dyDescent="0.2">
      <c r="A2" s="5" t="s">
        <v>2</v>
      </c>
      <c r="B2" s="5" t="s">
        <v>34</v>
      </c>
      <c r="C2" s="5" t="s">
        <v>56</v>
      </c>
      <c r="D2" s="6">
        <v>622811</v>
      </c>
      <c r="E2" s="9">
        <v>45343.815294270833</v>
      </c>
      <c r="F2" s="6">
        <f>G2+H2</f>
        <v>32.129999999999995</v>
      </c>
      <c r="G2" s="6">
        <v>16.829999999999998</v>
      </c>
      <c r="H2" s="6">
        <v>15.3</v>
      </c>
      <c r="I2" s="5" t="s">
        <v>26</v>
      </c>
      <c r="J2" s="5" t="s">
        <v>6</v>
      </c>
      <c r="K2" s="5" t="s">
        <v>27</v>
      </c>
      <c r="L2" s="5" t="s">
        <v>4</v>
      </c>
      <c r="M2" s="5" t="s">
        <v>5</v>
      </c>
      <c r="N2" s="6">
        <v>6</v>
      </c>
      <c r="O2" s="6">
        <v>4</v>
      </c>
      <c r="P2" s="6">
        <v>3</v>
      </c>
      <c r="Q2" s="6">
        <v>0.3</v>
      </c>
      <c r="R2" s="6">
        <v>2</v>
      </c>
    </row>
    <row r="3" spans="1:18" x14ac:dyDescent="0.2">
      <c r="A3" s="5" t="s">
        <v>2</v>
      </c>
      <c r="B3" s="5" t="s">
        <v>34</v>
      </c>
      <c r="C3" s="5" t="s">
        <v>56</v>
      </c>
      <c r="D3" s="6">
        <v>629251</v>
      </c>
      <c r="E3" s="9">
        <v>45352.888259074069</v>
      </c>
      <c r="F3" s="6">
        <f>G3+H3</f>
        <v>26</v>
      </c>
      <c r="G3" s="6">
        <v>10.5</v>
      </c>
      <c r="H3" s="6">
        <v>15.5</v>
      </c>
      <c r="I3" s="5" t="s">
        <v>13</v>
      </c>
      <c r="J3" s="5" t="s">
        <v>6</v>
      </c>
      <c r="K3" s="5" t="s">
        <v>14</v>
      </c>
      <c r="L3" s="5" t="s">
        <v>4</v>
      </c>
      <c r="M3" s="5" t="s">
        <v>5</v>
      </c>
      <c r="N3" s="6">
        <v>6</v>
      </c>
      <c r="O3" s="6">
        <v>4</v>
      </c>
      <c r="P3" s="6">
        <v>3</v>
      </c>
      <c r="Q3" s="6">
        <v>0.3</v>
      </c>
      <c r="R3" s="6">
        <v>2.2000000000000002</v>
      </c>
    </row>
    <row r="4" spans="1:18" x14ac:dyDescent="0.2">
      <c r="A4" s="5" t="s">
        <v>2</v>
      </c>
      <c r="B4" s="5" t="s">
        <v>34</v>
      </c>
      <c r="C4" s="5" t="s">
        <v>57</v>
      </c>
      <c r="D4" s="6">
        <v>628548</v>
      </c>
      <c r="E4" s="9">
        <v>45352.447865451388</v>
      </c>
      <c r="F4" s="6">
        <f>G4+H4</f>
        <v>19.87</v>
      </c>
      <c r="G4" s="6">
        <v>3.27</v>
      </c>
      <c r="H4" s="6">
        <v>16.600000000000001</v>
      </c>
      <c r="I4" s="5" t="s">
        <v>15</v>
      </c>
      <c r="J4" s="5" t="s">
        <v>6</v>
      </c>
      <c r="K4" s="5" t="s">
        <v>16</v>
      </c>
      <c r="L4" s="5" t="s">
        <v>4</v>
      </c>
      <c r="M4" s="5" t="s">
        <v>5</v>
      </c>
      <c r="N4" s="6">
        <v>6</v>
      </c>
      <c r="O4" s="6">
        <v>4</v>
      </c>
      <c r="P4" s="6">
        <v>3</v>
      </c>
      <c r="Q4" s="6">
        <v>0</v>
      </c>
      <c r="R4" s="6">
        <v>3.6</v>
      </c>
    </row>
    <row r="5" spans="1:18" x14ac:dyDescent="0.2">
      <c r="A5" s="5" t="s">
        <v>2</v>
      </c>
      <c r="B5" s="5" t="s">
        <v>34</v>
      </c>
      <c r="C5" s="5" t="s">
        <v>35</v>
      </c>
      <c r="D5" s="6">
        <v>623101</v>
      </c>
      <c r="E5" s="9">
        <v>45344.497702592591</v>
      </c>
      <c r="F5" s="6">
        <f>G5+H5</f>
        <v>15.3</v>
      </c>
      <c r="G5" s="6"/>
      <c r="H5" s="6">
        <v>15.3</v>
      </c>
      <c r="I5" s="5" t="s">
        <v>25</v>
      </c>
      <c r="J5" s="5" t="s">
        <v>6</v>
      </c>
      <c r="K5" s="5" t="s">
        <v>16</v>
      </c>
      <c r="L5" s="5" t="s">
        <v>4</v>
      </c>
      <c r="M5" s="5" t="s">
        <v>5</v>
      </c>
      <c r="N5" s="6">
        <v>6</v>
      </c>
      <c r="O5" s="6">
        <v>4</v>
      </c>
      <c r="P5" s="6">
        <v>3</v>
      </c>
      <c r="Q5" s="6">
        <v>0.5</v>
      </c>
      <c r="R5" s="6">
        <v>1.8</v>
      </c>
    </row>
    <row r="6" spans="1:18" x14ac:dyDescent="0.2">
      <c r="A6" s="5" t="s">
        <v>2</v>
      </c>
      <c r="B6" s="5" t="s">
        <v>34</v>
      </c>
      <c r="C6" s="5" t="s">
        <v>35</v>
      </c>
      <c r="D6" s="6">
        <v>630843</v>
      </c>
      <c r="E6" s="9">
        <v>45356.404056585649</v>
      </c>
      <c r="F6" s="6">
        <f>G6+H6</f>
        <v>14.9</v>
      </c>
      <c r="G6" s="6"/>
      <c r="H6" s="6">
        <v>14.9</v>
      </c>
      <c r="I6" s="5" t="s">
        <v>7</v>
      </c>
      <c r="J6" s="5" t="s">
        <v>6</v>
      </c>
      <c r="K6" s="5" t="s">
        <v>8</v>
      </c>
      <c r="L6" s="5" t="s">
        <v>4</v>
      </c>
      <c r="M6" s="5" t="s">
        <v>5</v>
      </c>
      <c r="N6" s="6">
        <v>6</v>
      </c>
      <c r="O6" s="6">
        <v>4</v>
      </c>
      <c r="P6" s="6">
        <v>3</v>
      </c>
      <c r="Q6" s="6">
        <v>1.5</v>
      </c>
      <c r="R6" s="6">
        <v>0.4</v>
      </c>
    </row>
    <row r="7" spans="1:18" x14ac:dyDescent="0.2">
      <c r="A7" s="5" t="s">
        <v>2</v>
      </c>
      <c r="B7" s="5" t="s">
        <v>34</v>
      </c>
      <c r="C7" s="5" t="s">
        <v>35</v>
      </c>
      <c r="D7" s="6">
        <v>627547</v>
      </c>
      <c r="E7" s="9">
        <v>45351.48252424768</v>
      </c>
      <c r="F7" s="6">
        <f>G7+H7</f>
        <v>14</v>
      </c>
      <c r="G7" s="6"/>
      <c r="H7" s="6">
        <v>14</v>
      </c>
      <c r="I7" s="5" t="s">
        <v>19</v>
      </c>
      <c r="J7" s="5" t="s">
        <v>6</v>
      </c>
      <c r="K7" s="5" t="s">
        <v>14</v>
      </c>
      <c r="L7" s="5" t="s">
        <v>4</v>
      </c>
      <c r="M7" s="5" t="s">
        <v>5</v>
      </c>
      <c r="N7" s="6">
        <v>6</v>
      </c>
      <c r="O7" s="6">
        <v>4</v>
      </c>
      <c r="P7" s="6">
        <v>3</v>
      </c>
      <c r="Q7" s="6">
        <v>0.6</v>
      </c>
      <c r="R7" s="6">
        <v>0.4</v>
      </c>
    </row>
    <row r="8" spans="1:18" x14ac:dyDescent="0.2">
      <c r="A8" s="5" t="s">
        <v>2</v>
      </c>
      <c r="B8" s="5" t="s">
        <v>34</v>
      </c>
      <c r="C8" s="5" t="s">
        <v>35</v>
      </c>
      <c r="D8" s="6">
        <v>620329</v>
      </c>
      <c r="E8" s="9">
        <v>45339.499983425922</v>
      </c>
      <c r="F8" s="6">
        <f>G8+H8</f>
        <v>13.799999999999999</v>
      </c>
      <c r="G8" s="6"/>
      <c r="H8" s="6">
        <v>13.799999999999999</v>
      </c>
      <c r="I8" s="5" t="s">
        <v>31</v>
      </c>
      <c r="J8" s="5" t="s">
        <v>6</v>
      </c>
      <c r="K8" s="5" t="s">
        <v>9</v>
      </c>
      <c r="L8" s="5" t="s">
        <v>4</v>
      </c>
      <c r="M8" s="5" t="s">
        <v>5</v>
      </c>
      <c r="N8" s="6">
        <v>6</v>
      </c>
      <c r="O8" s="6">
        <v>4</v>
      </c>
      <c r="P8" s="6">
        <v>3</v>
      </c>
      <c r="Q8" s="6">
        <v>0.6</v>
      </c>
      <c r="R8" s="6">
        <v>0.2</v>
      </c>
    </row>
    <row r="9" spans="1:18" x14ac:dyDescent="0.2">
      <c r="A9" s="5" t="s">
        <v>2</v>
      </c>
      <c r="B9" s="5" t="s">
        <v>34</v>
      </c>
      <c r="C9" s="5" t="s">
        <v>35</v>
      </c>
      <c r="D9" s="6">
        <v>625842</v>
      </c>
      <c r="E9" s="9">
        <v>45348.720573182865</v>
      </c>
      <c r="F9" s="6">
        <f>G9+H9</f>
        <v>13.7</v>
      </c>
      <c r="G9" s="6"/>
      <c r="H9" s="6">
        <v>13.7</v>
      </c>
      <c r="I9" s="5" t="s">
        <v>21</v>
      </c>
      <c r="J9" s="5" t="s">
        <v>6</v>
      </c>
      <c r="K9" s="5" t="s">
        <v>12</v>
      </c>
      <c r="L9" s="5" t="s">
        <v>4</v>
      </c>
      <c r="M9" s="5" t="s">
        <v>5</v>
      </c>
      <c r="N9" s="6">
        <v>6</v>
      </c>
      <c r="O9" s="6">
        <v>4</v>
      </c>
      <c r="P9" s="6">
        <v>3</v>
      </c>
      <c r="Q9" s="6">
        <v>0.5</v>
      </c>
      <c r="R9" s="6">
        <v>0.2</v>
      </c>
    </row>
    <row r="10" spans="1:18" x14ac:dyDescent="0.2">
      <c r="A10" s="5" t="s">
        <v>2</v>
      </c>
      <c r="B10" s="5" t="s">
        <v>34</v>
      </c>
      <c r="C10" s="5" t="s">
        <v>58</v>
      </c>
      <c r="D10" s="6">
        <v>620210</v>
      </c>
      <c r="E10" s="9">
        <v>45339.014336701388</v>
      </c>
      <c r="F10" s="6">
        <f>G10+H10</f>
        <v>16.5</v>
      </c>
      <c r="G10" s="6"/>
      <c r="H10" s="6">
        <v>16.5</v>
      </c>
      <c r="I10" s="5" t="s">
        <v>32</v>
      </c>
      <c r="J10" s="5" t="s">
        <v>6</v>
      </c>
      <c r="K10" s="5" t="s">
        <v>33</v>
      </c>
      <c r="L10" s="5" t="s">
        <v>5</v>
      </c>
      <c r="M10" s="5" t="s">
        <v>5</v>
      </c>
      <c r="N10" s="6">
        <v>0</v>
      </c>
      <c r="O10" s="6">
        <v>0</v>
      </c>
      <c r="P10" s="6">
        <v>3</v>
      </c>
      <c r="Q10" s="6">
        <v>1.5</v>
      </c>
      <c r="R10" s="6">
        <v>12</v>
      </c>
    </row>
    <row r="11" spans="1:18" x14ac:dyDescent="0.2">
      <c r="E11" s="7"/>
      <c r="F11" s="7"/>
      <c r="G11" s="7"/>
    </row>
  </sheetData>
  <sortState ref="A2:R11">
    <sortCondition ref="C2:C11" customList="APROVADO,CLASSIFICADO,REPROVADO,DESCLASSIFICADO,AUSENTE,CANCELADO"/>
    <sortCondition descending="1" ref="F2:F11"/>
  </sortState>
  <pageMargins left="0" right="0" top="0" bottom="0" header="0" footer="0"/>
  <pageSetup scale="3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2"/>
  <sheetViews>
    <sheetView zoomScale="80" zoomScaleNormal="80" workbookViewId="0">
      <selection activeCell="C1" sqref="C1:C1048576"/>
    </sheetView>
  </sheetViews>
  <sheetFormatPr defaultColWidth="58.28515625" defaultRowHeight="15" x14ac:dyDescent="0.2"/>
  <cols>
    <col min="1" max="1" width="10.85546875" style="7" bestFit="1" customWidth="1"/>
    <col min="2" max="2" width="19.85546875" style="7" bestFit="1" customWidth="1"/>
    <col min="3" max="3" width="20.5703125" style="7" bestFit="1" customWidth="1"/>
    <col min="4" max="4" width="14.28515625" style="7" bestFit="1" customWidth="1"/>
    <col min="5" max="5" width="19.42578125" style="10" customWidth="1"/>
    <col min="6" max="6" width="16.42578125" style="10" customWidth="1"/>
    <col min="7" max="7" width="18.7109375" style="10" customWidth="1"/>
    <col min="8" max="8" width="17" style="7" customWidth="1"/>
    <col min="9" max="9" width="31.28515625" style="7" bestFit="1" customWidth="1"/>
    <col min="10" max="10" width="27.42578125" style="7" bestFit="1" customWidth="1"/>
    <col min="11" max="11" width="8.42578125" style="7" bestFit="1" customWidth="1"/>
    <col min="12" max="12" width="12.42578125" style="7" bestFit="1" customWidth="1"/>
    <col min="13" max="13" width="34.42578125" style="7" bestFit="1" customWidth="1"/>
    <col min="14" max="14" width="39.85546875" style="7" bestFit="1" customWidth="1"/>
    <col min="15" max="15" width="69.28515625" style="7" bestFit="1" customWidth="1"/>
    <col min="16" max="16" width="70.5703125" style="7" bestFit="1" customWidth="1"/>
    <col min="17" max="17" width="66.42578125" style="7" bestFit="1" customWidth="1"/>
    <col min="18" max="18" width="69.85546875" style="7" bestFit="1" customWidth="1"/>
    <col min="19" max="16384" width="58.28515625" style="7"/>
  </cols>
  <sheetData>
    <row r="1" spans="1:18" s="4" customFormat="1" ht="31.5" x14ac:dyDescent="0.2">
      <c r="A1" s="1" t="s">
        <v>38</v>
      </c>
      <c r="B1" s="1" t="s">
        <v>0</v>
      </c>
      <c r="C1" s="1" t="s">
        <v>36</v>
      </c>
      <c r="D1" s="1" t="s">
        <v>39</v>
      </c>
      <c r="E1" s="8" t="s">
        <v>40</v>
      </c>
      <c r="F1" s="8" t="s">
        <v>41</v>
      </c>
      <c r="G1" s="8" t="s">
        <v>63</v>
      </c>
      <c r="H1" s="2" t="s">
        <v>62</v>
      </c>
      <c r="I1" s="3" t="s">
        <v>42</v>
      </c>
      <c r="J1" s="3" t="s">
        <v>43</v>
      </c>
      <c r="K1" s="1" t="s">
        <v>1</v>
      </c>
      <c r="L1" s="1" t="s">
        <v>44</v>
      </c>
      <c r="M1" s="1" t="s">
        <v>45</v>
      </c>
      <c r="N1" s="1" t="s">
        <v>46</v>
      </c>
      <c r="O1" s="1" t="s">
        <v>47</v>
      </c>
      <c r="P1" s="1" t="s">
        <v>48</v>
      </c>
      <c r="Q1" s="1" t="s">
        <v>49</v>
      </c>
      <c r="R1" s="1" t="s">
        <v>50</v>
      </c>
    </row>
    <row r="2" spans="1:18" x14ac:dyDescent="0.2">
      <c r="A2" s="5" t="s">
        <v>2</v>
      </c>
      <c r="B2" s="5" t="s">
        <v>34</v>
      </c>
      <c r="C2" s="5" t="s">
        <v>58</v>
      </c>
      <c r="D2" s="6">
        <v>630012</v>
      </c>
      <c r="E2" s="9">
        <v>45355.478398310181</v>
      </c>
      <c r="F2" s="6">
        <f>G2+H2</f>
        <v>13.7</v>
      </c>
      <c r="G2" s="6"/>
      <c r="H2" s="6">
        <v>13.7</v>
      </c>
      <c r="I2" s="5" t="s">
        <v>10</v>
      </c>
      <c r="J2" s="5" t="s">
        <v>3</v>
      </c>
      <c r="K2" s="5" t="s">
        <v>9</v>
      </c>
      <c r="L2" s="5" t="s">
        <v>4</v>
      </c>
      <c r="M2" s="5" t="s">
        <v>5</v>
      </c>
      <c r="N2" s="6">
        <v>6</v>
      </c>
      <c r="O2" s="6">
        <v>4</v>
      </c>
      <c r="P2" s="6">
        <v>3</v>
      </c>
      <c r="Q2" s="6">
        <v>0.5</v>
      </c>
      <c r="R2" s="6">
        <v>0.2</v>
      </c>
    </row>
  </sheetData>
  <pageMargins left="0" right="0" top="0" bottom="0" header="0" footer="0"/>
  <pageSetup scale="3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6"/>
  <sheetViews>
    <sheetView zoomScale="80" zoomScaleNormal="80" workbookViewId="0">
      <selection activeCell="C1" sqref="C1:C1048576"/>
    </sheetView>
  </sheetViews>
  <sheetFormatPr defaultColWidth="53.42578125" defaultRowHeight="15" x14ac:dyDescent="0.2"/>
  <cols>
    <col min="1" max="1" width="10.85546875" style="7" bestFit="1" customWidth="1"/>
    <col min="2" max="2" width="19.85546875" style="7" bestFit="1" customWidth="1"/>
    <col min="3" max="3" width="23.42578125" style="7" bestFit="1" customWidth="1"/>
    <col min="4" max="4" width="14.28515625" style="7" bestFit="1" customWidth="1"/>
    <col min="5" max="5" width="19" style="10" customWidth="1"/>
    <col min="6" max="6" width="17.7109375" style="10" customWidth="1"/>
    <col min="7" max="7" width="18.28515625" style="10" customWidth="1"/>
    <col min="8" max="8" width="21.5703125" style="7" customWidth="1"/>
    <col min="9" max="9" width="38.85546875" style="7" bestFit="1" customWidth="1"/>
    <col min="10" max="10" width="27.42578125" style="7" bestFit="1" customWidth="1"/>
    <col min="11" max="11" width="8.42578125" style="7" bestFit="1" customWidth="1"/>
    <col min="12" max="12" width="12.42578125" style="7" bestFit="1" customWidth="1"/>
    <col min="13" max="13" width="34.42578125" style="7" bestFit="1" customWidth="1"/>
    <col min="14" max="14" width="39.85546875" style="7" bestFit="1" customWidth="1"/>
    <col min="15" max="15" width="65" style="7" bestFit="1" customWidth="1"/>
    <col min="16" max="16" width="51.42578125" style="7" bestFit="1" customWidth="1"/>
    <col min="17" max="17" width="62.28515625" style="7" bestFit="1" customWidth="1"/>
    <col min="18" max="18" width="62.42578125" style="7" bestFit="1" customWidth="1"/>
    <col min="19" max="16384" width="53.42578125" style="7"/>
  </cols>
  <sheetData>
    <row r="1" spans="1:18" s="4" customFormat="1" ht="31.5" x14ac:dyDescent="0.2">
      <c r="A1" s="1" t="s">
        <v>38</v>
      </c>
      <c r="B1" s="1" t="s">
        <v>0</v>
      </c>
      <c r="C1" s="1" t="s">
        <v>36</v>
      </c>
      <c r="D1" s="1" t="s">
        <v>39</v>
      </c>
      <c r="E1" s="8" t="s">
        <v>40</v>
      </c>
      <c r="F1" s="8" t="s">
        <v>41</v>
      </c>
      <c r="G1" s="8" t="s">
        <v>63</v>
      </c>
      <c r="H1" s="2" t="s">
        <v>62</v>
      </c>
      <c r="I1" s="3" t="s">
        <v>42</v>
      </c>
      <c r="J1" s="3" t="s">
        <v>43</v>
      </c>
      <c r="K1" s="1" t="s">
        <v>1</v>
      </c>
      <c r="L1" s="1" t="s">
        <v>44</v>
      </c>
      <c r="M1" s="1" t="s">
        <v>45</v>
      </c>
      <c r="N1" s="1" t="s">
        <v>46</v>
      </c>
      <c r="O1" s="1" t="s">
        <v>47</v>
      </c>
      <c r="P1" s="1" t="s">
        <v>48</v>
      </c>
      <c r="Q1" s="1" t="s">
        <v>49</v>
      </c>
      <c r="R1" s="1" t="s">
        <v>50</v>
      </c>
    </row>
    <row r="2" spans="1:18" x14ac:dyDescent="0.2">
      <c r="A2" s="5" t="s">
        <v>2</v>
      </c>
      <c r="B2" s="5" t="s">
        <v>34</v>
      </c>
      <c r="C2" s="5" t="s">
        <v>57</v>
      </c>
      <c r="D2" s="6">
        <v>622154</v>
      </c>
      <c r="E2" s="9">
        <v>45342.801799398148</v>
      </c>
      <c r="F2" s="6">
        <f>H2+G2</f>
        <v>18.369999999999997</v>
      </c>
      <c r="G2" s="6">
        <v>5.17</v>
      </c>
      <c r="H2" s="6">
        <v>13.2</v>
      </c>
      <c r="I2" s="5" t="s">
        <v>28</v>
      </c>
      <c r="J2" s="5" t="s">
        <v>11</v>
      </c>
      <c r="K2" s="5" t="s">
        <v>29</v>
      </c>
      <c r="L2" s="5" t="s">
        <v>4</v>
      </c>
      <c r="M2" s="5" t="s">
        <v>5</v>
      </c>
      <c r="N2" s="6">
        <v>6</v>
      </c>
      <c r="O2" s="6">
        <v>4</v>
      </c>
      <c r="P2" s="6">
        <v>3</v>
      </c>
      <c r="Q2" s="6">
        <v>0</v>
      </c>
      <c r="R2" s="6">
        <v>0.2</v>
      </c>
    </row>
    <row r="3" spans="1:18" x14ac:dyDescent="0.2">
      <c r="A3" s="5" t="s">
        <v>2</v>
      </c>
      <c r="B3" s="5" t="s">
        <v>34</v>
      </c>
      <c r="C3" s="5" t="s">
        <v>35</v>
      </c>
      <c r="D3" s="6">
        <v>623576</v>
      </c>
      <c r="E3" s="9">
        <v>45345.395054675922</v>
      </c>
      <c r="F3" s="6">
        <f>H3+G3</f>
        <v>14.9</v>
      </c>
      <c r="G3" s="9"/>
      <c r="H3" s="6">
        <v>14.9</v>
      </c>
      <c r="I3" s="5" t="s">
        <v>24</v>
      </c>
      <c r="J3" s="5" t="s">
        <v>11</v>
      </c>
      <c r="K3" s="5" t="s">
        <v>9</v>
      </c>
      <c r="L3" s="5" t="s">
        <v>4</v>
      </c>
      <c r="M3" s="5" t="s">
        <v>5</v>
      </c>
      <c r="N3" s="6">
        <v>6</v>
      </c>
      <c r="O3" s="6">
        <v>4</v>
      </c>
      <c r="P3" s="6">
        <v>3</v>
      </c>
      <c r="Q3" s="6">
        <v>1.5</v>
      </c>
      <c r="R3" s="6">
        <v>0.4</v>
      </c>
    </row>
    <row r="4" spans="1:18" x14ac:dyDescent="0.2">
      <c r="A4" s="5" t="s">
        <v>2</v>
      </c>
      <c r="B4" s="5" t="s">
        <v>34</v>
      </c>
      <c r="C4" s="5" t="s">
        <v>35</v>
      </c>
      <c r="D4" s="6">
        <v>623613</v>
      </c>
      <c r="E4" s="9">
        <v>45345.420670173611</v>
      </c>
      <c r="F4" s="6">
        <f>H4+G4</f>
        <v>14.2</v>
      </c>
      <c r="G4" s="9"/>
      <c r="H4" s="6">
        <v>14.2</v>
      </c>
      <c r="I4" s="5" t="s">
        <v>22</v>
      </c>
      <c r="J4" s="5" t="s">
        <v>11</v>
      </c>
      <c r="K4" s="5" t="s">
        <v>23</v>
      </c>
      <c r="L4" s="5" t="s">
        <v>4</v>
      </c>
      <c r="M4" s="5" t="s">
        <v>5</v>
      </c>
      <c r="N4" s="6">
        <v>6</v>
      </c>
      <c r="O4" s="6">
        <v>4</v>
      </c>
      <c r="P4" s="6">
        <v>3</v>
      </c>
      <c r="Q4" s="6">
        <v>0</v>
      </c>
      <c r="R4" s="6">
        <v>1.2</v>
      </c>
    </row>
    <row r="5" spans="1:18" x14ac:dyDescent="0.2">
      <c r="A5" s="5" t="s">
        <v>2</v>
      </c>
      <c r="B5" s="5" t="s">
        <v>34</v>
      </c>
      <c r="C5" s="5" t="s">
        <v>58</v>
      </c>
      <c r="D5" s="6">
        <v>626757</v>
      </c>
      <c r="E5" s="9">
        <v>45350.408687152776</v>
      </c>
      <c r="F5" s="6">
        <f>H5+G5</f>
        <v>13.7</v>
      </c>
      <c r="G5" s="9"/>
      <c r="H5" s="6">
        <v>13.7</v>
      </c>
      <c r="I5" s="5" t="s">
        <v>20</v>
      </c>
      <c r="J5" s="5" t="s">
        <v>11</v>
      </c>
      <c r="K5" s="5" t="s">
        <v>18</v>
      </c>
      <c r="L5" s="5" t="s">
        <v>4</v>
      </c>
      <c r="M5" s="5" t="s">
        <v>5</v>
      </c>
      <c r="N5" s="6">
        <v>6</v>
      </c>
      <c r="O5" s="6">
        <v>4</v>
      </c>
      <c r="P5" s="6">
        <v>3</v>
      </c>
      <c r="Q5" s="6">
        <v>0.5</v>
      </c>
      <c r="R5" s="6">
        <v>0.2</v>
      </c>
    </row>
    <row r="6" spans="1:18" x14ac:dyDescent="0.2">
      <c r="A6" s="5" t="s">
        <v>2</v>
      </c>
      <c r="B6" s="5" t="s">
        <v>34</v>
      </c>
      <c r="C6" s="5" t="s">
        <v>58</v>
      </c>
      <c r="D6" s="6">
        <v>620355</v>
      </c>
      <c r="E6" s="9">
        <v>45339.538107511573</v>
      </c>
      <c r="F6" s="6">
        <f>H6+G6</f>
        <v>10.199999999999999</v>
      </c>
      <c r="G6" s="9"/>
      <c r="H6" s="6">
        <v>10.199999999999999</v>
      </c>
      <c r="I6" s="5" t="s">
        <v>30</v>
      </c>
      <c r="J6" s="5" t="s">
        <v>11</v>
      </c>
      <c r="K6" s="5" t="s">
        <v>18</v>
      </c>
      <c r="L6" s="5" t="s">
        <v>4</v>
      </c>
      <c r="M6" s="5" t="s">
        <v>5</v>
      </c>
      <c r="N6" s="6">
        <v>6</v>
      </c>
      <c r="O6" s="6">
        <v>0</v>
      </c>
      <c r="P6" s="6">
        <v>3</v>
      </c>
      <c r="Q6" s="6">
        <v>0</v>
      </c>
      <c r="R6" s="6">
        <v>1.2</v>
      </c>
    </row>
  </sheetData>
  <sortState ref="A2:R6">
    <sortCondition ref="C2:C6" customList="APROVADO,CLASSIFICADO,REPROVADO,DESCLASSIFICADO,AUSENTE,CANCELADO"/>
    <sortCondition descending="1" ref="F2:F6"/>
  </sortState>
  <pageMargins left="0" right="0" top="0" bottom="0" header="0" footer="0"/>
  <pageSetup scale="3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P1"/>
  <sheetViews>
    <sheetView zoomScale="80" zoomScaleNormal="80" workbookViewId="0">
      <selection activeCell="C1" sqref="C1:C1048576"/>
    </sheetView>
  </sheetViews>
  <sheetFormatPr defaultColWidth="38.7109375" defaultRowHeight="15" x14ac:dyDescent="0.2"/>
  <cols>
    <col min="1" max="1" width="9.5703125" style="7" bestFit="1" customWidth="1"/>
    <col min="2" max="2" width="8.5703125" style="7" bestFit="1" customWidth="1"/>
    <col min="3" max="3" width="20.5703125" style="7" bestFit="1" customWidth="1"/>
    <col min="4" max="4" width="14.28515625" style="7" bestFit="1" customWidth="1"/>
    <col min="5" max="5" width="19.5703125" style="10" customWidth="1"/>
    <col min="6" max="6" width="19.5703125" style="7" customWidth="1"/>
    <col min="7" max="7" width="8.140625" style="7" bestFit="1" customWidth="1"/>
    <col min="8" max="8" width="27.42578125" style="7" bestFit="1" customWidth="1"/>
    <col min="9" max="9" width="8.42578125" style="7" bestFit="1" customWidth="1"/>
    <col min="10" max="10" width="12.42578125" style="7" bestFit="1" customWidth="1"/>
    <col min="11" max="11" width="34.42578125" style="7" bestFit="1" customWidth="1"/>
    <col min="12" max="12" width="39.85546875" style="7" bestFit="1" customWidth="1"/>
    <col min="13" max="13" width="47" style="7" bestFit="1" customWidth="1"/>
    <col min="14" max="14" width="43.5703125" style="7" bestFit="1" customWidth="1"/>
    <col min="15" max="15" width="53" style="7" bestFit="1" customWidth="1"/>
    <col min="16" max="16" width="50" style="7" bestFit="1" customWidth="1"/>
    <col min="17" max="16384" width="38.7109375" style="7"/>
  </cols>
  <sheetData>
    <row r="1" spans="1:16" s="4" customFormat="1" ht="47.25" x14ac:dyDescent="0.2">
      <c r="A1" s="1" t="s">
        <v>38</v>
      </c>
      <c r="B1" s="1" t="s">
        <v>0</v>
      </c>
      <c r="C1" s="1" t="s">
        <v>36</v>
      </c>
      <c r="D1" s="1" t="s">
        <v>39</v>
      </c>
      <c r="E1" s="8" t="s">
        <v>40</v>
      </c>
      <c r="F1" s="2" t="s">
        <v>41</v>
      </c>
      <c r="G1" s="3" t="s">
        <v>42</v>
      </c>
      <c r="H1" s="3" t="s">
        <v>43</v>
      </c>
      <c r="I1" s="1" t="s">
        <v>1</v>
      </c>
      <c r="J1" s="1" t="s">
        <v>44</v>
      </c>
      <c r="K1" s="1" t="s">
        <v>45</v>
      </c>
      <c r="L1" s="1" t="s">
        <v>46</v>
      </c>
      <c r="M1" s="1" t="s">
        <v>47</v>
      </c>
      <c r="N1" s="1" t="s">
        <v>48</v>
      </c>
      <c r="O1" s="1" t="s">
        <v>49</v>
      </c>
      <c r="P1" s="1" t="s">
        <v>50</v>
      </c>
    </row>
  </sheetData>
  <pageMargins left="0" right="0" top="0" bottom="0" header="0" footer="0"/>
  <pageSetup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Resumo</vt:lpstr>
      <vt:lpstr>Agente de combate a endemias</vt:lpstr>
      <vt:lpstr>Auxiliar em saúde bucal</vt:lpstr>
      <vt:lpstr>Técnico em laboratório</vt:lpstr>
      <vt:lpstr>Técnico em saneamento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Edutec</cp:lastModifiedBy>
  <cp:lastPrinted>2024-03-06T18:03:50Z</cp:lastPrinted>
  <dcterms:created xsi:type="dcterms:W3CDTF">2024-03-06T13:16:25Z</dcterms:created>
  <dcterms:modified xsi:type="dcterms:W3CDTF">2024-03-22T19:29:49Z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