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drawings/drawing14.xml" ContentType="application/vnd.openxmlformats-officedocument.drawing+xml"/>
  <Override PartName="/xl/tables/table12.xml" ContentType="application/vnd.openxmlformats-officedocument.spreadsheetml.table+xml"/>
  <Override PartName="/xl/drawings/drawing15.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C:\Users\fabiana.almeida\Desktop\Projeto HEAPA\Edital 003\"/>
    </mc:Choice>
  </mc:AlternateContent>
  <bookViews>
    <workbookView xWindow="0" yWindow="0" windowWidth="20490" windowHeight="6750" tabRatio="952"/>
  </bookViews>
  <sheets>
    <sheet name="Analista de Indicadores" sheetId="4" r:id="rId1"/>
    <sheet name="Auxiliar de Estoque" sheetId="12" r:id="rId2"/>
    <sheet name="Auxiliar de Lavanderia" sheetId="13" r:id="rId3"/>
    <sheet name="Auxiliar de Limpeza" sheetId="8" r:id="rId4"/>
    <sheet name="Auxiliar de Manutenção" sheetId="11" r:id="rId5"/>
    <sheet name="Auxiliar de RH" sheetId="9" r:id="rId6"/>
    <sheet name="Encarregado de Limpeza" sheetId="10" r:id="rId7"/>
    <sheet name="Enfermeiro do Trabalho" sheetId="14" r:id="rId8"/>
    <sheet name="Enferimeiro SCIH" sheetId="15" r:id="rId9"/>
    <sheet name="Fonoaudiologo" sheetId="16" r:id="rId10"/>
    <sheet name="Instrumentador Cirurgico" sheetId="17" r:id="rId11"/>
    <sheet name="Ouvidor" sheetId="18" r:id="rId12"/>
    <sheet name="Pedreiro" sheetId="19" r:id="rId13"/>
    <sheet name="Recepcionista" sheetId="20" r:id="rId14"/>
    <sheet name="Técnico de apoio ao usuário T.I" sheetId="21" r:id="rId15"/>
  </sheets>
  <externalReferences>
    <externalReference r:id="rId16"/>
  </externalReferences>
  <definedNames>
    <definedName name="_xlnm._FilterDatabase" localSheetId="0" hidden="1">'Analista de Indicadores'!$A$4:$H$6</definedName>
    <definedName name="_xlnm._FilterDatabase" localSheetId="5" hidden="1">'Auxiliar de RH'!$A$1:$H$3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8" l="1"/>
  <c r="O6" i="18"/>
  <c r="M5" i="17"/>
  <c r="O5" i="17" s="1"/>
  <c r="M6" i="17"/>
  <c r="O6" i="17" s="1"/>
  <c r="M8" i="17"/>
  <c r="O8" i="17" s="1"/>
  <c r="M7" i="17"/>
  <c r="O7" i="17" s="1"/>
  <c r="M10" i="17"/>
  <c r="O10" i="17" s="1"/>
  <c r="M11" i="17"/>
  <c r="O11" i="17" s="1"/>
  <c r="M9" i="17"/>
  <c r="O9" i="17" s="1"/>
  <c r="O5" i="16"/>
  <c r="O7" i="14"/>
  <c r="O6" i="14"/>
  <c r="O5" i="14"/>
  <c r="M7" i="13" l="1"/>
  <c r="O7" i="13" s="1"/>
  <c r="M9" i="13"/>
  <c r="O9" i="13" s="1"/>
  <c r="M5" i="13"/>
  <c r="O5" i="13" s="1"/>
  <c r="M8" i="13"/>
  <c r="O8" i="13" s="1"/>
  <c r="M10" i="13"/>
  <c r="O10" i="13" s="1"/>
  <c r="M6" i="13"/>
  <c r="O6" i="13" s="1"/>
  <c r="O9" i="12"/>
  <c r="O8" i="12"/>
  <c r="O5" i="12"/>
  <c r="O6" i="12"/>
  <c r="O10" i="12"/>
  <c r="O7" i="12"/>
  <c r="N6" i="4"/>
  <c r="M6" i="4" l="1"/>
</calcChain>
</file>

<file path=xl/sharedStrings.xml><?xml version="1.0" encoding="utf-8"?>
<sst xmlns="http://schemas.openxmlformats.org/spreadsheetml/2006/main" count="862" uniqueCount="228">
  <si>
    <t>Edital</t>
  </si>
  <si>
    <t>Cargo Pretendido</t>
  </si>
  <si>
    <t>Nome Candidato</t>
  </si>
  <si>
    <t>CPF</t>
  </si>
  <si>
    <t>HOSPITAL E MATERNIDADE THEREZINHA DE JESUS</t>
  </si>
  <si>
    <t>RECURSOS HUMANOS</t>
  </si>
  <si>
    <t>Somatório e Pontuação</t>
  </si>
  <si>
    <t>Pontuação Análise Currícular</t>
  </si>
  <si>
    <t>Pós Graduação</t>
  </si>
  <si>
    <t>Experiencia HEAPA</t>
  </si>
  <si>
    <t>Candidato</t>
  </si>
  <si>
    <t>001</t>
  </si>
  <si>
    <t>003</t>
  </si>
  <si>
    <t>002</t>
  </si>
  <si>
    <t>006</t>
  </si>
  <si>
    <t>005</t>
  </si>
  <si>
    <t>009</t>
  </si>
  <si>
    <t>007</t>
  </si>
  <si>
    <t>004</t>
  </si>
  <si>
    <t>008</t>
  </si>
  <si>
    <t>010</t>
  </si>
  <si>
    <t>011</t>
  </si>
  <si>
    <t>012</t>
  </si>
  <si>
    <t>013</t>
  </si>
  <si>
    <t>014</t>
  </si>
  <si>
    <t>Deficiência</t>
  </si>
  <si>
    <t>Não</t>
  </si>
  <si>
    <t>Data/Hora da Inscrição</t>
  </si>
  <si>
    <t>Tempo de Experiência na função meses (critério de desempate)</t>
  </si>
  <si>
    <t>Ouvidor</t>
  </si>
  <si>
    <t>Recepcionista</t>
  </si>
  <si>
    <t>Auxiliar de Estoque</t>
  </si>
  <si>
    <t>015</t>
  </si>
  <si>
    <t>016</t>
  </si>
  <si>
    <t>017</t>
  </si>
  <si>
    <t>018</t>
  </si>
  <si>
    <t>019</t>
  </si>
  <si>
    <t>Auxiliar de Limpeza</t>
  </si>
  <si>
    <t>020</t>
  </si>
  <si>
    <t>021</t>
  </si>
  <si>
    <t>022</t>
  </si>
  <si>
    <t>Auxiliar de Lavanderia</t>
  </si>
  <si>
    <t>Noemi Cordeiro</t>
  </si>
  <si>
    <t>Francisco Edithe Moura da Silva</t>
  </si>
  <si>
    <t>Analista de Indicadores</t>
  </si>
  <si>
    <t>8/30/2024 17:31:50</t>
  </si>
  <si>
    <t>8/31/2024 9:32:47</t>
  </si>
  <si>
    <t>003/2024</t>
  </si>
  <si>
    <r>
      <t>Título: Classificação inicial</t>
    </r>
    <r>
      <rPr>
        <sz val="10"/>
        <rFont val="Arial"/>
        <family val="2"/>
      </rPr>
      <t xml:space="preserve">-EDITAL 003-2024- HEAPA - </t>
    </r>
    <r>
      <rPr>
        <b/>
        <sz val="10"/>
        <rFont val="Arial"/>
        <family val="2"/>
      </rPr>
      <t xml:space="preserve">Hospital Estadual de Aparecida de Goiâna </t>
    </r>
  </si>
  <si>
    <t>Ester Borges Pereira</t>
  </si>
  <si>
    <t>Cleber junio da silva</t>
  </si>
  <si>
    <t>Neuza Mendes Marangoni</t>
  </si>
  <si>
    <t>Gustavo Miranda Barbosa</t>
  </si>
  <si>
    <t>Jéssyka Hévellyn Sobral Lima</t>
  </si>
  <si>
    <t>Tatiana Marques da Silva</t>
  </si>
  <si>
    <t>8/30/2024 20:14:50</t>
  </si>
  <si>
    <t>8/30/2024 21:23:39</t>
  </si>
  <si>
    <t>8/31/2024 5:08:56</t>
  </si>
  <si>
    <t>8/31/2024 14:02:49</t>
  </si>
  <si>
    <t>8/31/2024 15:21:10</t>
  </si>
  <si>
    <t>Ivonete de matos martiliano</t>
  </si>
  <si>
    <t>Maria José Ferreira Lourenço</t>
  </si>
  <si>
    <t>Luzenira Moreira dos Santos</t>
  </si>
  <si>
    <t>Antônia Cleide arrais de sousa</t>
  </si>
  <si>
    <t>Maria crisostomo Barbosa</t>
  </si>
  <si>
    <t>565.279.001-63</t>
  </si>
  <si>
    <t>Cloves Mendes de Almeida</t>
  </si>
  <si>
    <t>8/25/2024 13:49:57</t>
  </si>
  <si>
    <t>8/30/2024 21:33:55</t>
  </si>
  <si>
    <t>8/31/2024 13:58:51</t>
  </si>
  <si>
    <t>8/31/2024 17:31:30</t>
  </si>
  <si>
    <t>8/31/2024 17:56:44</t>
  </si>
  <si>
    <t>8/31/2024 21:09:10</t>
  </si>
  <si>
    <t>Ana Cláudia Torquarto montelo</t>
  </si>
  <si>
    <t>Ana Paula santos nunes</t>
  </si>
  <si>
    <t>022.467.071-96</t>
  </si>
  <si>
    <t>Edleide Vieira Nonato Lopes</t>
  </si>
  <si>
    <t>Solange dos Santos Silva</t>
  </si>
  <si>
    <t>Francirleia ferreira de sousa</t>
  </si>
  <si>
    <t>Camila gomes da silva</t>
  </si>
  <si>
    <t>8/28/2024 9:48:45</t>
  </si>
  <si>
    <t>8/30/2024 18:48:35</t>
  </si>
  <si>
    <t>8/30/2024 19:06:08</t>
  </si>
  <si>
    <t>8/31/2024 16:53:34</t>
  </si>
  <si>
    <t>8/31/2024 19:59:36</t>
  </si>
  <si>
    <t>8/31/2024 21:38:54</t>
  </si>
  <si>
    <t>Rychard Hallify Vicente Vieira</t>
  </si>
  <si>
    <t>Auxiliar de Manutenção</t>
  </si>
  <si>
    <t>8/31/2024 13:19:15</t>
  </si>
  <si>
    <t>Leandro Silva Lopes</t>
  </si>
  <si>
    <t>Jadd Botelho Maranho</t>
  </si>
  <si>
    <t>Lucimar</t>
  </si>
  <si>
    <t>Ericka gabriela Teixeira da Silva</t>
  </si>
  <si>
    <t>Lilia Sousa cunha</t>
  </si>
  <si>
    <t>BRUNO GOMES DE OLIVEIRA</t>
  </si>
  <si>
    <t>Kelvin Jerônimo de Oliveira</t>
  </si>
  <si>
    <t>Gabriella Brito dos Santos</t>
  </si>
  <si>
    <t>Maria Cândida Ramos</t>
  </si>
  <si>
    <t>Auxiliar de RH</t>
  </si>
  <si>
    <t>8/30/2024 17:35:39</t>
  </si>
  <si>
    <t>8/30/2024 20:11:16</t>
  </si>
  <si>
    <t>8/30/2024 20:18:38</t>
  </si>
  <si>
    <t>8/30/2024 21:17:22</t>
  </si>
  <si>
    <t>8/31/2024 1:09:16</t>
  </si>
  <si>
    <t>8/31/2024 10:39:02</t>
  </si>
  <si>
    <t>8/31/2024 16:49:14</t>
  </si>
  <si>
    <t>8/31/2024 19:05:18</t>
  </si>
  <si>
    <t>8/31/2024 22:11:08</t>
  </si>
  <si>
    <t>Jéssica Patrícia Martins dos Santos</t>
  </si>
  <si>
    <t>Patrícia monteiro parente</t>
  </si>
  <si>
    <t>Encarregado de Limpeza</t>
  </si>
  <si>
    <t>Habssay Flabull Araujo De Almeida</t>
  </si>
  <si>
    <t>8/30/2024 18:27:33</t>
  </si>
  <si>
    <t>Maria Antônia Alves ferreira</t>
  </si>
  <si>
    <t>Getuliana Sousa de Melo</t>
  </si>
  <si>
    <t>Enfermeiro do Trabalho</t>
  </si>
  <si>
    <t>8/31/2024 12:09:43</t>
  </si>
  <si>
    <t>8/31/2024 22:15:05</t>
  </si>
  <si>
    <t>Especialização</t>
  </si>
  <si>
    <t>Silvia Lucas Fontenelle de oliveira</t>
  </si>
  <si>
    <t>kelly borba teles</t>
  </si>
  <si>
    <t>Ivaneide Alves Diamantino</t>
  </si>
  <si>
    <t>813.785.721-49</t>
  </si>
  <si>
    <t>Sarah de Moura e Silva Rodrigues</t>
  </si>
  <si>
    <t>Gabriel Sousa lima</t>
  </si>
  <si>
    <t>Laleska Melissa de Sousa</t>
  </si>
  <si>
    <t>Keila Gonçalves modesto</t>
  </si>
  <si>
    <t>Tanandra Mynele Vieira Santos de Oliveira</t>
  </si>
  <si>
    <t>Joane Ribeiro de Oliveira</t>
  </si>
  <si>
    <t>Jessy Mikaelly Gonçalves Ferro</t>
  </si>
  <si>
    <t>Gabriele Lima e Lima</t>
  </si>
  <si>
    <t>Martinnelly da Silva Souza</t>
  </si>
  <si>
    <t>Enfermeiro SCIH</t>
  </si>
  <si>
    <t>8/24/2024 11:49:27</t>
  </si>
  <si>
    <t>8/29/2024 15:18:58</t>
  </si>
  <si>
    <t>8/30/2024 19:03:19</t>
  </si>
  <si>
    <t>8/30/2024 20:18:13</t>
  </si>
  <si>
    <t>8/30/2024 21:11:36</t>
  </si>
  <si>
    <t>8/30/2024 21:53:34</t>
  </si>
  <si>
    <t>8/30/2024 23:04:10</t>
  </si>
  <si>
    <t>8/31/2024 11:50:42</t>
  </si>
  <si>
    <t>8/31/2024 13:39:58</t>
  </si>
  <si>
    <t>8/31/2024 15:59:16</t>
  </si>
  <si>
    <t>8/31/2024 18:09:06</t>
  </si>
  <si>
    <t>Janine dos Santos Ferreira</t>
  </si>
  <si>
    <t>8/31/2024 10:35:58</t>
  </si>
  <si>
    <t>Fonoaudiologo</t>
  </si>
  <si>
    <t>Elzirene Lemos Siqueira</t>
  </si>
  <si>
    <t>Riviani da Silva de Oliveira Maia</t>
  </si>
  <si>
    <t>Flávia dos Santos Macedo Gomes</t>
  </si>
  <si>
    <t>Rosenilda sales Rodrigues de Oliveira</t>
  </si>
  <si>
    <t>Suely Martins Ribeiro</t>
  </si>
  <si>
    <t>Leidiane daniely pereira Silva</t>
  </si>
  <si>
    <t>Abimael Souza da Silva</t>
  </si>
  <si>
    <t>Instrumentador Cirurgico</t>
  </si>
  <si>
    <t>8/30/2024 19:55:46</t>
  </si>
  <si>
    <t>8/30/2024 22:16:47</t>
  </si>
  <si>
    <t>8/31/2024 10:48:00</t>
  </si>
  <si>
    <t>8/31/2024 11:08:06</t>
  </si>
  <si>
    <t>8/31/2024 14:05:19</t>
  </si>
  <si>
    <t>Viviane Bispo de Lima</t>
  </si>
  <si>
    <t>Monise Fernandes da Silva</t>
  </si>
  <si>
    <t>8/30/2024 21:30:00</t>
  </si>
  <si>
    <t>Leandro Cavalcante Barbosa</t>
  </si>
  <si>
    <t>Raimundo assunção serra pereira junior</t>
  </si>
  <si>
    <t>Pedreiro</t>
  </si>
  <si>
    <t>8/30/2024 20:34:37</t>
  </si>
  <si>
    <t>Carlene Marinho Sousa</t>
  </si>
  <si>
    <t>Bruna Gabriela de Araújo</t>
  </si>
  <si>
    <t>Oleriana dos Santos Soares</t>
  </si>
  <si>
    <t>030.939.435-07</t>
  </si>
  <si>
    <t>Maxsuell Galdino de Assis</t>
  </si>
  <si>
    <t>Carlos Gabriel Melo Da Silva</t>
  </si>
  <si>
    <t>Richard Alves Dos Santos</t>
  </si>
  <si>
    <t>Ana Paula Bastos fernandes de Assis</t>
  </si>
  <si>
    <t>Amanda Pereira Mota</t>
  </si>
  <si>
    <t>Maria Eduarda Vieira Lopes</t>
  </si>
  <si>
    <t>Marivalda Da Conceição Silva</t>
  </si>
  <si>
    <t>Dayse Hellen Fernandes Paz</t>
  </si>
  <si>
    <t>Heryca Américo Ribeiro</t>
  </si>
  <si>
    <t>Elma Maria de Souza</t>
  </si>
  <si>
    <t>Marilda Pinto Silva</t>
  </si>
  <si>
    <t>Hiasmyn Américo Ribeiro</t>
  </si>
  <si>
    <t>Amanda pereira</t>
  </si>
  <si>
    <t>Rosiane Rodrigues de lima</t>
  </si>
  <si>
    <t>Leilda Mascena Vieira Santana</t>
  </si>
  <si>
    <t>Bárbara julia cardoso santos</t>
  </si>
  <si>
    <t>011.604.841-71</t>
  </si>
  <si>
    <t>Rosângela dos Santos Sousa</t>
  </si>
  <si>
    <t>Marina Manso de Moraes</t>
  </si>
  <si>
    <t>Thais Cristina Pereira da Silva</t>
  </si>
  <si>
    <t>8/28/2024 14:31:28</t>
  </si>
  <si>
    <t>8/30/2024 19:04:48</t>
  </si>
  <si>
    <t>8/30/2024 19:29:29</t>
  </si>
  <si>
    <t>8/30/2024 20:20:25</t>
  </si>
  <si>
    <t>8/30/2024 21:30:35</t>
  </si>
  <si>
    <t>8/30/2024 23:18:27</t>
  </si>
  <si>
    <t>8/31/2024 7:16:42</t>
  </si>
  <si>
    <t>8/31/2024 10:00:25</t>
  </si>
  <si>
    <t>8/31/2024 10:32:24</t>
  </si>
  <si>
    <t>8/31/2024 10:45:40</t>
  </si>
  <si>
    <t>8/31/2024 11:03:16</t>
  </si>
  <si>
    <t>8/31/2024 12:21:18</t>
  </si>
  <si>
    <t>8/31/2024 14:29:03</t>
  </si>
  <si>
    <t>8/31/2024 16:17:14</t>
  </si>
  <si>
    <t>8/31/2024 17:08:36</t>
  </si>
  <si>
    <t>8/31/2024 17:37:38</t>
  </si>
  <si>
    <t>8/31/2024 20:52:33</t>
  </si>
  <si>
    <t>8/31/2024 21:22:29</t>
  </si>
  <si>
    <t>8/31/2024 23:30:46</t>
  </si>
  <si>
    <t>Nafftaly Lopes Chagas</t>
  </si>
  <si>
    <t>Pedro Miguel Mendes Moura</t>
  </si>
  <si>
    <t>Débora Maia</t>
  </si>
  <si>
    <t>8/26/2024 11:09:39</t>
  </si>
  <si>
    <t>8/26/2024 23:24:33</t>
  </si>
  <si>
    <t>8/31/2024 10:54:55</t>
  </si>
  <si>
    <t>Técnico de Apoio ao Usuário de Informática</t>
  </si>
  <si>
    <t>Tempo de Experiencia Meses (critério de desempate)</t>
  </si>
  <si>
    <t>Lucia Pereira dos Santos</t>
  </si>
  <si>
    <t>Sebastiana Santos Faustino</t>
  </si>
  <si>
    <t>Data da Prova Técnica</t>
  </si>
  <si>
    <t>Nota da Prova Técnica</t>
  </si>
  <si>
    <t>Ausente</t>
  </si>
  <si>
    <t>Resultado da Prova Técnica</t>
  </si>
  <si>
    <t>Somatório de pontuação</t>
  </si>
  <si>
    <t>Aprovado</t>
  </si>
  <si>
    <t>Reprovado</t>
  </si>
  <si>
    <t>Reprovada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</si>
</sst>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F400]h:mm:ss\ AM/PM"/>
    <numFmt numFmtId="165" formatCode="_-&quot;R$ &quot;* #,##0.00_-;&quot;-R$ &quot;* #,##0.00_-;_-&quot;R$ &quot;* \-??_-;_-@_-"/>
    <numFmt numFmtId="166" formatCode="_-* #,##0.00_-;\-* #,##0.00_-;_-* \-??_-;_-@_-"/>
    <numFmt numFmtId="167" formatCode="[&lt;=99999999999]000\.000\.000\-00;00\.000\.000\/0000\-00"/>
  </numFmts>
  <fonts count="9" x14ac:knownFonts="1">
    <font>
      <sz val="11"/>
      <color theme="1"/>
      <name val="Calibri"/>
      <family val="2"/>
      <scheme val="minor"/>
    </font>
    <font>
      <sz val="10"/>
      <color theme="1"/>
      <name val="Arial"/>
      <family val="2"/>
    </font>
    <font>
      <b/>
      <sz val="10"/>
      <color rgb="FF3B3B3B"/>
      <name val="Arial"/>
      <family val="2"/>
    </font>
    <font>
      <b/>
      <sz val="10"/>
      <name val="Arial"/>
      <family val="2"/>
    </font>
    <font>
      <sz val="10"/>
      <name val="Arial"/>
      <family val="2"/>
    </font>
    <font>
      <sz val="11"/>
      <color indexed="8"/>
      <name val="Calibri"/>
      <family val="2"/>
    </font>
    <font>
      <sz val="10"/>
      <color theme="2" tint="-0.89999084444715716"/>
      <name val="Arial"/>
      <family val="2"/>
    </font>
    <font>
      <b/>
      <sz val="10"/>
      <color theme="2" tint="-0.89999084444715716"/>
      <name val="Arial"/>
      <family val="2"/>
    </font>
    <font>
      <sz val="10"/>
      <color theme="2" tint="-0.89999084444715716"/>
      <name val="Arial"/>
      <family val="2"/>
    </font>
  </fonts>
  <fills count="5">
    <fill>
      <patternFill patternType="none"/>
    </fill>
    <fill>
      <patternFill patternType="gray125"/>
    </fill>
    <fill>
      <patternFill patternType="solid">
        <fgColor theme="0"/>
        <bgColor indexed="64"/>
      </patternFill>
    </fill>
    <fill>
      <patternFill patternType="solid">
        <fgColor indexed="22"/>
        <bgColor indexed="31"/>
      </patternFill>
    </fill>
    <fill>
      <patternFill patternType="solid">
        <fgColor theme="4"/>
        <bgColor theme="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auto="1"/>
      </left>
      <right style="thin">
        <color auto="1"/>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bottom/>
      <diagonal/>
    </border>
    <border>
      <left style="thin">
        <color auto="1"/>
      </left>
      <right style="thin">
        <color auto="1"/>
      </right>
      <top style="thin">
        <color rgb="FF000000"/>
      </top>
      <bottom style="thin">
        <color auto="1"/>
      </bottom>
      <diagonal/>
    </border>
  </borders>
  <cellStyleXfs count="31">
    <xf numFmtId="0" fontId="0" fillId="0" borderId="0"/>
    <xf numFmtId="0" fontId="5" fillId="0" borderId="0"/>
    <xf numFmtId="165" fontId="5" fillId="0" borderId="0" applyFill="0" applyBorder="0" applyAlignment="0" applyProtection="0"/>
    <xf numFmtId="165" fontId="5"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0" fontId="5" fillId="0" borderId="0"/>
    <xf numFmtId="0" fontId="5" fillId="0" borderId="0"/>
  </cellStyleXfs>
  <cellXfs count="134">
    <xf numFmtId="0" fontId="0" fillId="0" borderId="0" xfId="0"/>
    <xf numFmtId="0" fontId="1" fillId="2" borderId="0" xfId="0" applyFont="1" applyFill="1" applyAlignment="1">
      <alignment vertical="center" wrapText="1"/>
    </xf>
    <xf numFmtId="0" fontId="1" fillId="2" borderId="0" xfId="0" applyFont="1" applyFill="1" applyAlignment="1">
      <alignment horizontal="center" vertical="center" wrapText="1"/>
    </xf>
    <xf numFmtId="164" fontId="1" fillId="2" borderId="0" xfId="0" applyNumberFormat="1" applyFont="1" applyFill="1" applyAlignment="1">
      <alignment vertical="center" wrapText="1"/>
    </xf>
    <xf numFmtId="0" fontId="1" fillId="0" borderId="0" xfId="0" applyFont="1" applyAlignment="1">
      <alignment vertical="center" wrapText="1"/>
    </xf>
    <xf numFmtId="49" fontId="2" fillId="0" borderId="2" xfId="0" applyNumberFormat="1" applyFont="1" applyBorder="1" applyAlignment="1">
      <alignment horizontal="center" vertical="center" wrapText="1" readingOrder="1"/>
    </xf>
    <xf numFmtId="1" fontId="2" fillId="0" borderId="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49" fontId="2"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readingOrder="1"/>
    </xf>
    <xf numFmtId="167" fontId="6" fillId="0" borderId="1" xfId="0" applyNumberFormat="1" applyFont="1" applyFill="1" applyBorder="1" applyAlignment="1">
      <alignment horizontal="center"/>
    </xf>
    <xf numFmtId="1" fontId="7" fillId="0" borderId="1" xfId="0" applyNumberFormat="1"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49" fontId="6" fillId="0" borderId="1" xfId="0" applyNumberFormat="1" applyFont="1" applyFill="1" applyBorder="1" applyAlignment="1" applyProtection="1">
      <alignment horizontal="center" vertical="center" wrapText="1" readingOrder="1"/>
    </xf>
    <xf numFmtId="167" fontId="6" fillId="0" borderId="1" xfId="0" applyNumberFormat="1" applyFont="1" applyFill="1" applyBorder="1" applyAlignment="1" applyProtection="1">
      <alignment horizontal="center"/>
    </xf>
    <xf numFmtId="0" fontId="6" fillId="0" borderId="1" xfId="0" applyNumberFormat="1" applyFont="1" applyFill="1" applyBorder="1" applyAlignment="1" applyProtection="1">
      <alignment horizontal="center" vertical="center" wrapText="1" readingOrder="1"/>
    </xf>
    <xf numFmtId="1" fontId="6" fillId="0" borderId="1" xfId="0" applyNumberFormat="1" applyFont="1" applyFill="1" applyBorder="1" applyAlignment="1">
      <alignment horizontal="center" vertical="center" wrapText="1" readingOrder="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readingOrder="1"/>
    </xf>
    <xf numFmtId="1" fontId="2" fillId="0" borderId="9" xfId="0" applyNumberFormat="1"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9" xfId="0" applyFont="1" applyBorder="1" applyAlignment="1">
      <alignment horizontal="center" vertical="center" wrapText="1"/>
    </xf>
    <xf numFmtId="0" fontId="1" fillId="0" borderId="1" xfId="0" applyFont="1" applyBorder="1" applyAlignment="1">
      <alignment horizontal="center" wrapText="1"/>
    </xf>
    <xf numFmtId="49" fontId="6" fillId="0" borderId="1" xfId="0" applyNumberFormat="1" applyFont="1" applyFill="1" applyBorder="1" applyAlignment="1" applyProtection="1">
      <alignment horizontal="center" vertical="center" wrapText="1"/>
    </xf>
    <xf numFmtId="1" fontId="7" fillId="0" borderId="1" xfId="0" applyNumberFormat="1" applyFont="1" applyFill="1" applyBorder="1" applyAlignment="1" applyProtection="1">
      <alignment horizontal="center" vertical="center" wrapText="1" readingOrder="1"/>
    </xf>
    <xf numFmtId="49" fontId="2" fillId="0" borderId="13"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4" xfId="0" applyNumberFormat="1" applyFont="1" applyBorder="1" applyAlignment="1">
      <alignment horizontal="center" vertical="center" wrapText="1" readingOrder="1"/>
    </xf>
    <xf numFmtId="1" fontId="2" fillId="0" borderId="14" xfId="0" applyNumberFormat="1" applyFont="1" applyBorder="1" applyAlignment="1">
      <alignment horizontal="center" vertical="center" wrapText="1" readingOrder="1"/>
    </xf>
    <xf numFmtId="0" fontId="2" fillId="0" borderId="14" xfId="0" applyFont="1" applyBorder="1" applyAlignment="1">
      <alignment horizontal="center" vertical="center" wrapText="1" readingOrder="1"/>
    </xf>
    <xf numFmtId="0" fontId="2" fillId="0" borderId="15" xfId="0" applyFont="1" applyBorder="1" applyAlignment="1">
      <alignment horizontal="center" vertical="center" wrapText="1"/>
    </xf>
    <xf numFmtId="49" fontId="6" fillId="0" borderId="16"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readingOrder="1"/>
    </xf>
    <xf numFmtId="49" fontId="6" fillId="0" borderId="11" xfId="0" applyNumberFormat="1" applyFont="1" applyFill="1" applyBorder="1" applyAlignment="1" applyProtection="1">
      <alignment horizontal="center" vertical="center" wrapText="1" readingOrder="1"/>
    </xf>
    <xf numFmtId="167" fontId="6" fillId="0" borderId="11" xfId="0" applyNumberFormat="1" applyFont="1" applyFill="1" applyBorder="1" applyAlignment="1" applyProtection="1">
      <alignment horizontal="center"/>
    </xf>
    <xf numFmtId="167" fontId="6" fillId="0" borderId="11" xfId="0" applyNumberFormat="1" applyFont="1" applyFill="1" applyBorder="1" applyAlignment="1">
      <alignment horizontal="center"/>
    </xf>
    <xf numFmtId="1" fontId="7" fillId="0" borderId="11" xfId="0" applyNumberFormat="1" applyFont="1" applyFill="1" applyBorder="1" applyAlignment="1">
      <alignment horizontal="center" vertical="center" wrapText="1" readingOrder="1"/>
    </xf>
    <xf numFmtId="0" fontId="6" fillId="0" borderId="11" xfId="0" applyFont="1" applyFill="1" applyBorder="1" applyAlignment="1">
      <alignment horizontal="center" vertical="center" wrapText="1" readingOrder="1"/>
    </xf>
    <xf numFmtId="1" fontId="7" fillId="0" borderId="17" xfId="0" applyNumberFormat="1" applyFont="1" applyFill="1" applyBorder="1" applyAlignment="1">
      <alignment horizontal="center" vertical="center" wrapText="1" readingOrder="1"/>
    </xf>
    <xf numFmtId="0" fontId="6" fillId="0" borderId="11" xfId="0" applyNumberFormat="1" applyFont="1" applyFill="1" applyBorder="1" applyAlignment="1" applyProtection="1">
      <alignment horizontal="center" vertical="center" wrapText="1" readingOrder="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pplyProtection="1">
      <alignment horizontal="center" vertical="center" wrapText="1" readingOrder="1"/>
    </xf>
    <xf numFmtId="167" fontId="6" fillId="0" borderId="19" xfId="0" applyNumberFormat="1" applyFont="1" applyFill="1" applyBorder="1" applyAlignment="1" applyProtection="1">
      <alignment horizontal="center"/>
    </xf>
    <xf numFmtId="167" fontId="6" fillId="0" borderId="19" xfId="0" applyNumberFormat="1" applyFont="1" applyFill="1" applyBorder="1" applyAlignment="1">
      <alignment horizontal="center"/>
    </xf>
    <xf numFmtId="1" fontId="7" fillId="0" borderId="19" xfId="0" applyNumberFormat="1" applyFont="1" applyFill="1" applyBorder="1" applyAlignment="1">
      <alignment horizontal="center" vertical="center" wrapText="1" readingOrder="1"/>
    </xf>
    <xf numFmtId="0" fontId="6" fillId="0" borderId="19" xfId="0" applyNumberFormat="1" applyFont="1" applyFill="1" applyBorder="1" applyAlignment="1" applyProtection="1">
      <alignment horizontal="center" vertical="center" wrapText="1" readingOrder="1"/>
    </xf>
    <xf numFmtId="0" fontId="6" fillId="0" borderId="19" xfId="0" applyFont="1" applyFill="1" applyBorder="1" applyAlignment="1">
      <alignment horizontal="center" vertical="center" wrapText="1" readingOrder="1"/>
    </xf>
    <xf numFmtId="1" fontId="7" fillId="0" borderId="10" xfId="0" applyNumberFormat="1" applyFont="1" applyFill="1" applyBorder="1" applyAlignment="1">
      <alignment horizontal="center" vertical="center" wrapText="1" readingOrder="1"/>
    </xf>
    <xf numFmtId="22" fontId="0" fillId="0" borderId="11" xfId="0" applyNumberFormat="1" applyBorder="1" applyAlignment="1">
      <alignment horizontal="center"/>
    </xf>
    <xf numFmtId="49" fontId="6" fillId="0" borderId="19" xfId="0" applyNumberFormat="1" applyFont="1" applyFill="1" applyBorder="1" applyAlignment="1">
      <alignment horizontal="center" vertical="center" wrapText="1"/>
    </xf>
    <xf numFmtId="22" fontId="0" fillId="0" borderId="19" xfId="0" applyNumberFormat="1" applyBorder="1" applyAlignment="1">
      <alignment horizontal="center"/>
    </xf>
    <xf numFmtId="49"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readingOrder="1"/>
    </xf>
    <xf numFmtId="1" fontId="2" fillId="4" borderId="1" xfId="0" applyNumberFormat="1" applyFont="1" applyFill="1" applyBorder="1" applyAlignment="1">
      <alignment horizontal="center" vertical="center" wrapText="1" readingOrder="1"/>
    </xf>
    <xf numFmtId="0" fontId="2" fillId="4" borderId="1" xfId="0" applyFont="1" applyFill="1" applyBorder="1" applyAlignment="1">
      <alignment horizontal="center" vertical="center" wrapText="1" readingOrder="1"/>
    </xf>
    <xf numFmtId="0" fontId="2" fillId="4" borderId="1" xfId="0" applyFont="1" applyFill="1" applyBorder="1" applyAlignment="1">
      <alignment horizontal="center" vertical="center" wrapText="1"/>
    </xf>
    <xf numFmtId="22" fontId="0" fillId="0" borderId="1" xfId="0" applyNumberFormat="1" applyBorder="1" applyAlignment="1">
      <alignment horizontal="center"/>
    </xf>
    <xf numFmtId="167" fontId="6" fillId="0" borderId="1" xfId="0" applyNumberFormat="1" applyFont="1" applyFill="1" applyBorder="1" applyAlignment="1" applyProtection="1">
      <alignment horizontal="center" vertical="center"/>
    </xf>
    <xf numFmtId="167" fontId="6" fillId="0" borderId="1"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wrapText="1"/>
    </xf>
    <xf numFmtId="49" fontId="6" fillId="0" borderId="20" xfId="0" applyNumberFormat="1" applyFont="1" applyFill="1" applyBorder="1" applyAlignment="1" applyProtection="1">
      <alignment horizontal="center" vertical="center" wrapText="1" readingOrder="1"/>
    </xf>
    <xf numFmtId="167" fontId="6" fillId="0" borderId="20" xfId="0" applyNumberFormat="1" applyFont="1" applyFill="1" applyBorder="1" applyAlignment="1" applyProtection="1">
      <alignment horizontal="center"/>
    </xf>
    <xf numFmtId="167" fontId="6" fillId="0" borderId="20" xfId="0" applyNumberFormat="1" applyFont="1" applyFill="1" applyBorder="1" applyAlignment="1">
      <alignment horizontal="center"/>
    </xf>
    <xf numFmtId="1" fontId="7" fillId="0" borderId="20" xfId="0" applyNumberFormat="1" applyFont="1" applyFill="1" applyBorder="1" applyAlignment="1">
      <alignment horizontal="center" vertical="center" wrapText="1" readingOrder="1"/>
    </xf>
    <xf numFmtId="0" fontId="6" fillId="0" borderId="20" xfId="0" applyFont="1" applyFill="1" applyBorder="1" applyAlignment="1">
      <alignment horizontal="center" vertical="center" wrapText="1" readingOrder="1"/>
    </xf>
    <xf numFmtId="14" fontId="1" fillId="0" borderId="1" xfId="0" applyNumberFormat="1" applyFont="1" applyBorder="1" applyAlignment="1">
      <alignment horizontal="center" wrapText="1"/>
    </xf>
    <xf numFmtId="49" fontId="6" fillId="0" borderId="16" xfId="0" applyNumberFormat="1" applyFont="1" applyFill="1" applyBorder="1" applyAlignment="1" applyProtection="1">
      <alignment horizontal="center" vertical="center" wrapText="1"/>
    </xf>
    <xf numFmtId="22" fontId="6" fillId="0" borderId="11" xfId="0" applyNumberFormat="1" applyFont="1" applyFill="1" applyBorder="1" applyAlignment="1">
      <alignment horizontal="center"/>
    </xf>
    <xf numFmtId="1" fontId="7" fillId="0" borderId="17" xfId="0" applyNumberFormat="1" applyFont="1" applyFill="1" applyBorder="1" applyAlignment="1" applyProtection="1">
      <alignment horizontal="center" vertical="center" wrapText="1" readingOrder="1"/>
    </xf>
    <xf numFmtId="49" fontId="6" fillId="0" borderId="18" xfId="0" applyNumberFormat="1" applyFont="1" applyFill="1" applyBorder="1" applyAlignment="1" applyProtection="1">
      <alignment horizontal="center" vertical="center" wrapText="1"/>
    </xf>
    <xf numFmtId="22" fontId="6" fillId="0" borderId="19" xfId="0" applyNumberFormat="1" applyFont="1" applyFill="1" applyBorder="1" applyAlignment="1">
      <alignment horizontal="center"/>
    </xf>
    <xf numFmtId="1" fontId="7" fillId="0" borderId="10" xfId="0" applyNumberFormat="1" applyFont="1" applyFill="1" applyBorder="1" applyAlignment="1" applyProtection="1">
      <alignment horizontal="center" vertical="center" wrapText="1" readingOrder="1"/>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0" borderId="0" xfId="0" applyFont="1" applyBorder="1" applyAlignment="1">
      <alignment horizontal="left" vertical="center"/>
    </xf>
    <xf numFmtId="0" fontId="0" fillId="0" borderId="0" xfId="0" applyAlignment="1">
      <alignment horizontal="center"/>
    </xf>
    <xf numFmtId="49" fontId="2" fillId="0" borderId="2" xfId="0" applyNumberFormat="1" applyFont="1" applyBorder="1" applyAlignment="1">
      <alignment horizontal="center" vertical="center" wrapText="1"/>
    </xf>
    <xf numFmtId="0" fontId="2" fillId="0" borderId="21" xfId="0" applyFont="1" applyBorder="1" applyAlignment="1">
      <alignment horizontal="center" vertical="center" wrapText="1"/>
    </xf>
    <xf numFmtId="49" fontId="6" fillId="0" borderId="22" xfId="0" applyNumberFormat="1" applyFont="1" applyFill="1" applyBorder="1" applyAlignment="1">
      <alignment horizontal="center" vertical="center" wrapText="1"/>
    </xf>
    <xf numFmtId="22" fontId="6" fillId="0" borderId="1" xfId="0" applyNumberFormat="1" applyFont="1" applyFill="1" applyBorder="1" applyAlignment="1">
      <alignment horizontal="center"/>
    </xf>
    <xf numFmtId="1" fontId="7" fillId="0" borderId="23" xfId="0" applyNumberFormat="1" applyFont="1" applyFill="1" applyBorder="1" applyAlignment="1" applyProtection="1">
      <alignment horizontal="center" vertical="center" wrapText="1" readingOrder="1"/>
    </xf>
    <xf numFmtId="49" fontId="6" fillId="0" borderId="24" xfId="0" applyNumberFormat="1" applyFont="1" applyFill="1" applyBorder="1" applyAlignment="1">
      <alignment horizontal="center" vertical="center" wrapText="1"/>
    </xf>
    <xf numFmtId="1" fontId="7" fillId="0" borderId="25" xfId="0" applyNumberFormat="1" applyFont="1" applyFill="1" applyBorder="1" applyAlignment="1">
      <alignment horizontal="center" vertical="center" wrapText="1" readingOrder="1"/>
    </xf>
    <xf numFmtId="1" fontId="7" fillId="0" borderId="26" xfId="0" applyNumberFormat="1" applyFont="1" applyFill="1" applyBorder="1" applyAlignment="1">
      <alignment horizontal="center" vertical="center" wrapText="1" readingOrder="1"/>
    </xf>
    <xf numFmtId="0" fontId="6" fillId="0" borderId="10" xfId="0" applyNumberFormat="1" applyFont="1" applyFill="1" applyBorder="1" applyAlignment="1" applyProtection="1">
      <alignment horizontal="center" vertical="center" wrapText="1" readingOrder="1"/>
    </xf>
    <xf numFmtId="0" fontId="0" fillId="0" borderId="19" xfId="0" applyBorder="1" applyAlignment="1">
      <alignment horizontal="center" readingOrder="1"/>
    </xf>
    <xf numFmtId="0" fontId="6" fillId="0" borderId="17" xfId="0" applyFont="1" applyFill="1" applyBorder="1" applyAlignment="1">
      <alignment horizontal="center" vertical="center" wrapText="1" readingOrder="1"/>
    </xf>
    <xf numFmtId="0" fontId="0" fillId="0" borderId="19"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22" fontId="0" fillId="0" borderId="18" xfId="0" applyNumberFormat="1" applyBorder="1" applyAlignment="1">
      <alignment horizontal="center"/>
    </xf>
    <xf numFmtId="49" fontId="6" fillId="0" borderId="0" xfId="0" applyNumberFormat="1"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wrapText="1" readingOrder="1"/>
    </xf>
    <xf numFmtId="0" fontId="2" fillId="4" borderId="27" xfId="0" applyFont="1" applyFill="1" applyBorder="1" applyAlignment="1">
      <alignment horizontal="center" vertical="center" wrapText="1" readingOrder="1"/>
    </xf>
    <xf numFmtId="1" fontId="8" fillId="0" borderId="1" xfId="0" applyNumberFormat="1" applyFont="1" applyFill="1" applyBorder="1" applyAlignment="1" applyProtection="1">
      <alignment horizontal="center" vertical="center" wrapText="1" readingOrder="1"/>
    </xf>
    <xf numFmtId="14" fontId="6" fillId="0" borderId="17" xfId="0" applyNumberFormat="1" applyFont="1" applyFill="1" applyBorder="1" applyAlignment="1">
      <alignment horizontal="center" vertical="center" wrapText="1" readingOrder="1"/>
    </xf>
    <xf numFmtId="0" fontId="3" fillId="3" borderId="1" xfId="0" applyFont="1" applyFill="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center" vertical="center"/>
    </xf>
    <xf numFmtId="0" fontId="3" fillId="0" borderId="12" xfId="0" applyFont="1" applyBorder="1" applyAlignment="1">
      <alignment horizontal="left" vertical="center"/>
    </xf>
    <xf numFmtId="0" fontId="3" fillId="0" borderId="6" xfId="0" applyFont="1" applyBorder="1" applyAlignment="1">
      <alignment horizontal="left" vertical="center"/>
    </xf>
    <xf numFmtId="0" fontId="2" fillId="4" borderId="14" xfId="0" applyFont="1" applyFill="1" applyBorder="1" applyAlignment="1">
      <alignment horizontal="center" vertical="center" wrapText="1" readingOrder="1"/>
    </xf>
    <xf numFmtId="14" fontId="6" fillId="0" borderId="11" xfId="0" applyNumberFormat="1" applyFont="1" applyFill="1" applyBorder="1" applyAlignment="1" applyProtection="1">
      <alignment horizontal="center" vertical="center" wrapText="1" readingOrder="1"/>
    </xf>
    <xf numFmtId="49" fontId="6" fillId="0" borderId="19" xfId="0" applyNumberFormat="1" applyFont="1" applyFill="1" applyBorder="1" applyAlignment="1">
      <alignment horizontal="center" vertical="center" wrapText="1" readingOrder="1"/>
    </xf>
    <xf numFmtId="14" fontId="6" fillId="0" borderId="19" xfId="0" applyNumberFormat="1" applyFont="1" applyFill="1" applyBorder="1" applyAlignment="1" applyProtection="1">
      <alignment horizontal="center" vertical="center" wrapText="1" readingOrder="1"/>
    </xf>
    <xf numFmtId="0" fontId="0" fillId="0" borderId="10" xfId="0" applyBorder="1" applyAlignment="1">
      <alignment horizontal="center" readingOrder="1"/>
    </xf>
    <xf numFmtId="0" fontId="6" fillId="0" borderId="10" xfId="0" applyFont="1" applyFill="1" applyBorder="1" applyAlignment="1">
      <alignment horizontal="center" vertical="center" wrapText="1" readingOrder="1"/>
    </xf>
    <xf numFmtId="14" fontId="0" fillId="0" borderId="10" xfId="0" applyNumberFormat="1" applyBorder="1" applyAlignment="1">
      <alignment horizontal="center" readingOrder="1"/>
    </xf>
    <xf numFmtId="14" fontId="6" fillId="0" borderId="10" xfId="0" applyNumberFormat="1" applyFont="1" applyFill="1" applyBorder="1" applyAlignment="1" applyProtection="1">
      <alignment horizontal="center" vertical="center" wrapText="1" readingOrder="1"/>
    </xf>
    <xf numFmtId="16" fontId="6" fillId="0" borderId="17" xfId="0" applyNumberFormat="1" applyFont="1" applyFill="1" applyBorder="1" applyAlignment="1">
      <alignment horizontal="center" vertical="center" wrapText="1" readingOrder="1"/>
    </xf>
    <xf numFmtId="0" fontId="0" fillId="0" borderId="10" xfId="0" applyBorder="1" applyAlignment="1">
      <alignment horizontal="center"/>
    </xf>
    <xf numFmtId="16" fontId="0" fillId="0" borderId="10" xfId="0" applyNumberFormat="1" applyBorder="1" applyAlignment="1">
      <alignment horizontal="center"/>
    </xf>
    <xf numFmtId="0" fontId="2" fillId="4" borderId="2" xfId="0" applyFont="1" applyFill="1" applyBorder="1" applyAlignment="1">
      <alignment horizontal="center" vertical="center" wrapText="1" readingOrder="1"/>
    </xf>
    <xf numFmtId="0" fontId="0" fillId="0" borderId="1" xfId="0" applyBorder="1"/>
    <xf numFmtId="14" fontId="0" fillId="0" borderId="1" xfId="0" applyNumberFormat="1" applyBorder="1" applyAlignment="1">
      <alignment horizontal="center"/>
    </xf>
    <xf numFmtId="1" fontId="7" fillId="0" borderId="23" xfId="0" applyNumberFormat="1" applyFont="1" applyFill="1" applyBorder="1" applyAlignment="1" applyProtection="1">
      <alignment horizontal="center" vertical="center" wrapText="1"/>
    </xf>
    <xf numFmtId="49" fontId="6" fillId="0" borderId="20" xfId="0" applyNumberFormat="1" applyFont="1" applyFill="1" applyBorder="1" applyAlignment="1">
      <alignment horizontal="center" vertical="center" wrapText="1" readingOrder="1"/>
    </xf>
    <xf numFmtId="0" fontId="0" fillId="0" borderId="20" xfId="0" applyBorder="1" applyAlignment="1">
      <alignment horizontal="center"/>
    </xf>
    <xf numFmtId="14" fontId="0" fillId="0" borderId="20" xfId="0" applyNumberFormat="1" applyBorder="1" applyAlignment="1">
      <alignment horizontal="center"/>
    </xf>
    <xf numFmtId="0" fontId="6" fillId="0" borderId="20"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0" fontId="0" fillId="0" borderId="23" xfId="0" applyBorder="1" applyAlignment="1">
      <alignment horizontal="center"/>
    </xf>
    <xf numFmtId="0" fontId="0" fillId="0" borderId="25" xfId="0" applyBorder="1" applyAlignment="1">
      <alignment horizontal="center"/>
    </xf>
    <xf numFmtId="16" fontId="0" fillId="0" borderId="23" xfId="0" applyNumberFormat="1" applyBorder="1" applyAlignment="1">
      <alignment horizontal="center"/>
    </xf>
    <xf numFmtId="0" fontId="0" fillId="0" borderId="17" xfId="0" applyBorder="1" applyAlignment="1">
      <alignment horizontal="center"/>
    </xf>
    <xf numFmtId="16" fontId="0" fillId="0" borderId="17" xfId="0" applyNumberFormat="1" applyBorder="1" applyAlignment="1">
      <alignment horizontal="center"/>
    </xf>
  </cellXfs>
  <cellStyles count="31">
    <cellStyle name="Moeda 2" xfId="3"/>
    <cellStyle name="Moeda 3" xfId="4"/>
    <cellStyle name="Moeda 3 2" xfId="5"/>
    <cellStyle name="Moeda 3 3" xfId="6"/>
    <cellStyle name="Moeda 4" xfId="7"/>
    <cellStyle name="Moeda 4 2" xfId="8"/>
    <cellStyle name="Moeda 4 3" xfId="9"/>
    <cellStyle name="Moeda 5" xfId="10"/>
    <cellStyle name="Moeda 6" xfId="2"/>
    <cellStyle name="Normal" xfId="0" builtinId="0"/>
    <cellStyle name="Normal 2" xfId="11"/>
    <cellStyle name="Normal 2 2" xfId="12"/>
    <cellStyle name="Normal 2 3" xfId="13"/>
    <cellStyle name="Normal 2_Albert" xfId="14"/>
    <cellStyle name="Normal 3" xfId="15"/>
    <cellStyle name="Normal 3 2" xfId="16"/>
    <cellStyle name="Normal 4" xfId="1"/>
    <cellStyle name="Normal 5" xfId="29"/>
    <cellStyle name="Normal 6" xfId="30"/>
    <cellStyle name="Porcentagem 2" xfId="18"/>
    <cellStyle name="Porcentagem 3" xfId="19"/>
    <cellStyle name="Porcentagem 4" xfId="17"/>
    <cellStyle name="Separador de milhares 2" xfId="20"/>
    <cellStyle name="Separador de milhares 3" xfId="21"/>
    <cellStyle name="Vírgula 2" xfId="23"/>
    <cellStyle name="Vírgula 2 2" xfId="24"/>
    <cellStyle name="Vírgula 2 3" xfId="25"/>
    <cellStyle name="Vírgula 3" xfId="26"/>
    <cellStyle name="Vírgula 3 2" xfId="27"/>
    <cellStyle name="Vírgula 3 3" xfId="28"/>
    <cellStyle name="Vírgula 4" xfId="22"/>
  </cellStyles>
  <dxfs count="4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numFmt numFmtId="0" formatCode="General"/>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numFmt numFmtId="0" formatCode="General"/>
      <alignment horizontal="center" vertical="bottom" textRotation="0" wrapText="0" indent="0" justifyLastLine="0" shrinkToFit="0" readingOrder="0"/>
      <border diagonalUp="0" diagonalDown="0">
        <left style="thin">
          <color rgb="FF000000"/>
        </left>
        <right/>
        <top style="thin">
          <color rgb="FF000000"/>
        </top>
        <bottom/>
        <vertical/>
        <horizontal/>
      </border>
    </dxf>
    <dxf>
      <alignment horizontal="center" vertical="bottom" textRotation="0" wrapText="0" indent="0" justifyLastLine="0" shrinkToFit="0" readingOrder="0"/>
      <border diagonalUp="0" diagonalDown="0">
        <left style="thin">
          <color rgb="FF000000"/>
        </left>
        <right/>
        <top style="thin">
          <color rgb="FF000000"/>
        </top>
        <bottom/>
        <vertical/>
        <horizontal/>
      </border>
    </dxf>
    <dxf>
      <alignment horizontal="center" vertical="bottom" textRotation="0" wrapText="0" indent="0" justifyLastLine="0" shrinkToFit="0" readingOrder="0"/>
      <border diagonalUp="0" diagonalDown="0">
        <left style="thin">
          <color rgb="FF000000"/>
        </left>
        <right/>
        <top style="thin">
          <color rgb="FF000000"/>
        </top>
        <bottom/>
        <vertical/>
        <horizontal/>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vertical/>
        <horizontal/>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border diagonalUp="0" diagonalDown="0" outline="0">
        <left style="thin">
          <color rgb="FF000000"/>
        </left>
        <right style="thin">
          <color rgb="FF000000"/>
        </right>
        <top style="thin">
          <color rgb="FF000000"/>
        </top>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border>
      <protection locked="1" hidden="0"/>
    </dxf>
    <dxf>
      <border diagonalUp="0" diagonalDown="0" outline="0">
        <left style="thin">
          <color rgb="FF000000"/>
        </left>
        <right style="thin">
          <color rgb="FF000000"/>
        </right>
        <top style="thin">
          <color rgb="FF000000"/>
        </top>
        <bottom/>
      </border>
    </dxf>
    <dxf>
      <numFmt numFmtId="0" formatCode="General"/>
      <alignment horizontal="center" textRotation="0" indent="0" justifyLastLine="0" shrinkToFit="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border diagonalUp="0" diagonalDown="0" outline="0">
        <left style="thin">
          <color rgb="FF000000"/>
        </left>
        <right style="thin">
          <color rgb="FF000000"/>
        </right>
        <top style="thin">
          <color rgb="FF000000"/>
        </top>
        <bottom/>
      </border>
    </dxf>
    <dxf>
      <numFmt numFmtId="0" formatCode="General"/>
      <alignment horizontal="center" textRotation="0" indent="0" justifyLastLine="0" shrinkToFit="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border>
      <protection locked="1" hidden="0"/>
    </dxf>
    <dxf>
      <border diagonalUp="0" diagonalDown="0" outline="0">
        <left style="thin">
          <color rgb="FF000000"/>
        </left>
        <right style="thin">
          <color rgb="FF000000"/>
        </right>
        <top style="thin">
          <color rgb="FF000000"/>
        </top>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indexed="64"/>
        </bottom>
      </border>
    </dxf>
    <dxf>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border>
      <protection locked="1" hidden="0"/>
    </dxf>
    <dxf>
      <border diagonalUp="0" diagonalDown="0" outline="0">
        <left style="thin">
          <color rgb="FF000000"/>
        </left>
        <right style="thin">
          <color rgb="FF000000"/>
        </right>
        <top style="thin">
          <color rgb="FF000000"/>
        </top>
        <bottom/>
      </border>
    </dxf>
    <dxf>
      <numFmt numFmtId="0" formatCode="General"/>
      <alignment horizontal="center" textRotation="0" indent="0" justifyLastLine="0" shrinkToFit="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border diagonalUp="0" diagonalDown="0" outline="0">
        <left style="thin">
          <color rgb="FF000000"/>
        </left>
        <right style="thin">
          <color rgb="FF000000"/>
        </right>
        <top style="thin">
          <color rgb="FF000000"/>
        </top>
        <bottom/>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border diagonalUp="0" diagonalDown="0" outline="0">
        <left style="thin">
          <color rgb="FF000000"/>
        </left>
        <right style="thin">
          <color rgb="FF000000"/>
        </right>
        <top style="thin">
          <color rgb="FF000000"/>
        </top>
        <bottom/>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border diagonalUp="0" diagonalDown="0" outline="0">
        <left style="thin">
          <color rgb="FF000000"/>
        </left>
        <right style="thin">
          <color rgb="FF000000"/>
        </right>
        <top style="thin">
          <color rgb="FF000000"/>
        </top>
        <bottom/>
      </border>
    </dxf>
    <dxf>
      <numFmt numFmtId="0" formatCode="General"/>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outline="0">
        <left style="thin">
          <color rgb="FF000000"/>
        </left>
        <right/>
        <top style="thin">
          <color rgb="FF000000"/>
        </top>
        <bottom style="thin">
          <color rgb="FF000000"/>
        </bottom>
      </border>
      <protection locked="1" hidden="0"/>
    </dxf>
    <dxf>
      <border diagonalUp="0" diagonalDown="0" outline="0">
        <left style="thin">
          <color rgb="FF000000"/>
        </left>
        <right style="thin">
          <color rgb="FF000000"/>
        </right>
        <top style="thin">
          <color rgb="FF000000"/>
        </top>
        <bottom/>
      </border>
    </dxf>
    <dxf>
      <alignment horizontal="center" textRotation="0"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19" formatCode="dd/mm/yyyy"/>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rgb="FF000000"/>
        </left>
        <top style="thin">
          <color rgb="FF000000"/>
        </top>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outline="0">
        <bottom style="thin">
          <color auto="1"/>
        </bottom>
      </border>
    </dxf>
    <dxf>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rgb="FF000000"/>
        </left>
        <top style="thin">
          <color rgb="FF000000"/>
        </top>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outline="0">
        <bottom style="thin">
          <color auto="1"/>
        </bottom>
      </border>
    </dxf>
    <dxf>
      <fill>
        <patternFill patternType="none">
          <fgColor indexed="64"/>
          <bgColor auto="1"/>
        </patternFill>
      </fill>
      <alignment horizontal="center" vertical="center" textRotation="0" wrapText="1" indent="0" justifyLastLine="0" shrinkToFit="0" readingOrder="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13</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6060" y="19050"/>
          <a:ext cx="3794760" cy="695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14</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19050"/>
          <a:ext cx="4076700"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15</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8200" y="19050"/>
          <a:ext cx="2076450"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16</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2150" y="19050"/>
          <a:ext cx="7248525"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14</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87300" y="19050"/>
          <a:ext cx="538162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15</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87300" y="19050"/>
          <a:ext cx="303847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14</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01550" y="19050"/>
          <a:ext cx="303847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15</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6650" y="19050"/>
          <a:ext cx="469582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15</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06425" y="19050"/>
          <a:ext cx="1628775" cy="726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15</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0550" y="19050"/>
          <a:ext cx="933450"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15</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9050"/>
          <a:ext cx="1524000" cy="52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15</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9050"/>
          <a:ext cx="1524000" cy="52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15</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19050"/>
          <a:ext cx="1114425" cy="554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15</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9050"/>
          <a:ext cx="1524000" cy="52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15</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9050"/>
          <a:ext cx="1524000" cy="52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e%20de%20Candidatos%20edital%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e Inscritos"/>
      <sheetName val="Convocação prova técnica"/>
      <sheetName val="Planilha2"/>
      <sheetName val="Planilha1"/>
    </sheetNames>
    <sheetDataSet>
      <sheetData sheetId="0"/>
      <sheetData sheetId="1">
        <row r="1">
          <cell r="C1" t="str">
            <v>Nome Candidato</v>
          </cell>
          <cell r="D1" t="str">
            <v>CPF</v>
          </cell>
          <cell r="E1" t="str">
            <v>Data</v>
          </cell>
          <cell r="F1" t="str">
            <v>Horário</v>
          </cell>
          <cell r="G1" t="str">
            <v>Link</v>
          </cell>
          <cell r="H1" t="str">
            <v>Nota prova técnica</v>
          </cell>
        </row>
        <row r="2">
          <cell r="C2" t="str">
            <v>Noemi Cordeiro</v>
          </cell>
          <cell r="D2">
            <v>2983964130</v>
          </cell>
          <cell r="E2">
            <v>45540</v>
          </cell>
          <cell r="F2">
            <v>0.375</v>
          </cell>
          <cell r="G2" t="str">
            <v>https://meet.google.com/ckx-fdmu-ypw</v>
          </cell>
        </row>
        <row r="3">
          <cell r="C3" t="str">
            <v>Cleber junio da silva</v>
          </cell>
          <cell r="D3">
            <v>5164141</v>
          </cell>
          <cell r="E3">
            <v>45540</v>
          </cell>
          <cell r="F3">
            <v>0.375</v>
          </cell>
          <cell r="G3" t="str">
            <v>https://meet.google.com/ckx-fdmu-ypw</v>
          </cell>
          <cell r="H3">
            <v>8</v>
          </cell>
        </row>
        <row r="4">
          <cell r="C4" t="str">
            <v>Neuza Mendes Marangoni</v>
          </cell>
          <cell r="D4">
            <v>9823250618</v>
          </cell>
          <cell r="E4">
            <v>45540</v>
          </cell>
          <cell r="F4">
            <v>0.375</v>
          </cell>
          <cell r="G4" t="str">
            <v>https://meet.google.com/ckx-fdmu-ypw</v>
          </cell>
        </row>
        <row r="5">
          <cell r="C5" t="str">
            <v>Tatiana Marques da Silva</v>
          </cell>
          <cell r="D5">
            <v>652765157</v>
          </cell>
          <cell r="E5">
            <v>45540</v>
          </cell>
          <cell r="F5">
            <v>0.375</v>
          </cell>
          <cell r="G5" t="str">
            <v>https://meet.google.com/ckx-fdmu-ypw</v>
          </cell>
          <cell r="H5">
            <v>9</v>
          </cell>
        </row>
        <row r="6">
          <cell r="C6" t="str">
            <v>Ester Borges Pereira</v>
          </cell>
          <cell r="D6">
            <v>5711897179</v>
          </cell>
          <cell r="E6">
            <v>45540</v>
          </cell>
          <cell r="F6">
            <v>0.375</v>
          </cell>
          <cell r="G6" t="str">
            <v>https://meet.google.com/ckx-fdmu-ypw</v>
          </cell>
          <cell r="H6">
            <v>10</v>
          </cell>
        </row>
        <row r="7">
          <cell r="C7" t="str">
            <v>Gustavo Miranda Barbosa</v>
          </cell>
          <cell r="D7">
            <v>71231626178</v>
          </cell>
          <cell r="E7">
            <v>45540</v>
          </cell>
          <cell r="F7">
            <v>0.375</v>
          </cell>
          <cell r="G7" t="str">
            <v>https://meet.google.com/ckx-fdmu-ypw</v>
          </cell>
          <cell r="H7">
            <v>10</v>
          </cell>
        </row>
        <row r="8">
          <cell r="C8" t="str">
            <v>Jéssyka Hévellyn Sobral Lima</v>
          </cell>
          <cell r="D8">
            <v>4197537107</v>
          </cell>
          <cell r="E8">
            <v>45540</v>
          </cell>
          <cell r="F8">
            <v>0.375</v>
          </cell>
          <cell r="G8" t="str">
            <v>https://meet.google.com/ckx-fdmu-ypw</v>
          </cell>
        </row>
        <row r="9">
          <cell r="C9" t="str">
            <v>Ivonete de matos martiliano</v>
          </cell>
          <cell r="D9">
            <v>92572570106</v>
          </cell>
          <cell r="E9">
            <v>45540</v>
          </cell>
          <cell r="F9">
            <v>0.375</v>
          </cell>
          <cell r="G9" t="str">
            <v>https://meet.google.com/ckx-fdmu-ypw</v>
          </cell>
          <cell r="H9">
            <v>7</v>
          </cell>
        </row>
        <row r="10">
          <cell r="C10" t="str">
            <v>Antônia Cleide arrais de sousa</v>
          </cell>
          <cell r="D10">
            <v>83406492134</v>
          </cell>
          <cell r="E10">
            <v>45540</v>
          </cell>
          <cell r="F10">
            <v>0.375</v>
          </cell>
          <cell r="G10" t="str">
            <v>https://meet.google.com/ckx-fdmu-ypw</v>
          </cell>
          <cell r="H10">
            <v>5</v>
          </cell>
        </row>
        <row r="11">
          <cell r="C11" t="str">
            <v>Maria crisostomo Barbosa</v>
          </cell>
          <cell r="D11" t="str">
            <v>565.279.001-63</v>
          </cell>
          <cell r="E11">
            <v>45540</v>
          </cell>
          <cell r="F11">
            <v>0.375</v>
          </cell>
          <cell r="G11" t="str">
            <v>https://meet.google.com/ckx-fdmu-ypw</v>
          </cell>
        </row>
        <row r="12">
          <cell r="C12" t="str">
            <v>Cloves Mendes de Almeida</v>
          </cell>
          <cell r="D12">
            <v>38198886168</v>
          </cell>
          <cell r="E12">
            <v>45540</v>
          </cell>
          <cell r="F12">
            <v>0.375</v>
          </cell>
          <cell r="G12" t="str">
            <v>https://meet.google.com/ckx-fdmu-ypw</v>
          </cell>
          <cell r="H12">
            <v>8</v>
          </cell>
        </row>
        <row r="13">
          <cell r="C13" t="str">
            <v>Maria José Ferreira Lourenço</v>
          </cell>
          <cell r="D13">
            <v>2522792393</v>
          </cell>
          <cell r="E13">
            <v>45540</v>
          </cell>
          <cell r="F13">
            <v>0.375</v>
          </cell>
          <cell r="G13" t="str">
            <v>https://meet.google.com/ckx-fdmu-ypw</v>
          </cell>
          <cell r="H13">
            <v>5</v>
          </cell>
        </row>
        <row r="14">
          <cell r="C14" t="str">
            <v>Luzenira Moreira dos Santos</v>
          </cell>
          <cell r="D14">
            <v>3005426157</v>
          </cell>
          <cell r="E14">
            <v>45540</v>
          </cell>
          <cell r="F14">
            <v>0.375</v>
          </cell>
          <cell r="G14" t="str">
            <v>https://meet.google.com/ckx-fdmu-ypw</v>
          </cell>
        </row>
        <row r="15">
          <cell r="C15" t="str">
            <v>Lucia Pereira dos Santos</v>
          </cell>
          <cell r="D15">
            <v>72813040134</v>
          </cell>
          <cell r="E15">
            <v>45540</v>
          </cell>
          <cell r="F15">
            <v>0.4375</v>
          </cell>
          <cell r="G15" t="str">
            <v>https://meet.google.com/efk-reog-oku</v>
          </cell>
          <cell r="H15">
            <v>8</v>
          </cell>
        </row>
        <row r="16">
          <cell r="C16" t="str">
            <v>Ana Cláudia Torquarto montelo</v>
          </cell>
          <cell r="D16">
            <v>974651273</v>
          </cell>
          <cell r="E16">
            <v>45540</v>
          </cell>
          <cell r="F16">
            <v>0.4375</v>
          </cell>
          <cell r="G16" t="str">
            <v>https://meet.google.com/efk-reog-oku</v>
          </cell>
        </row>
        <row r="17">
          <cell r="C17" t="str">
            <v>Solange dos Santos Silva</v>
          </cell>
          <cell r="D17">
            <v>92077196149</v>
          </cell>
          <cell r="E17">
            <v>45540</v>
          </cell>
          <cell r="F17">
            <v>0.4375</v>
          </cell>
          <cell r="G17" t="str">
            <v>https://meet.google.com/efk-reog-oku</v>
          </cell>
        </row>
        <row r="18">
          <cell r="C18" t="str">
            <v>Edleide Vieira Nonato Lopes</v>
          </cell>
          <cell r="D18">
            <v>1130014100</v>
          </cell>
          <cell r="E18">
            <v>45540</v>
          </cell>
          <cell r="F18">
            <v>0.4375</v>
          </cell>
          <cell r="G18" t="str">
            <v>https://meet.google.com/efk-reog-oku</v>
          </cell>
          <cell r="H18">
            <v>9</v>
          </cell>
        </row>
        <row r="19">
          <cell r="C19" t="str">
            <v>Ana Paula santos nunes</v>
          </cell>
          <cell r="D19" t="str">
            <v>022.467.071-96</v>
          </cell>
          <cell r="E19">
            <v>45540</v>
          </cell>
          <cell r="F19">
            <v>0.4375</v>
          </cell>
          <cell r="G19" t="str">
            <v>https://meet.google.com/efk-reog-oku</v>
          </cell>
        </row>
        <row r="20">
          <cell r="C20" t="str">
            <v>Camila gomes da silva</v>
          </cell>
          <cell r="D20">
            <v>2565178271</v>
          </cell>
          <cell r="E20">
            <v>45540</v>
          </cell>
          <cell r="F20">
            <v>0.4375</v>
          </cell>
          <cell r="G20" t="str">
            <v>https://meet.google.com/efk-reog-oku</v>
          </cell>
        </row>
        <row r="21">
          <cell r="C21" t="str">
            <v>Francirleia ferreira de sousa</v>
          </cell>
          <cell r="D21">
            <v>1547685379</v>
          </cell>
          <cell r="E21">
            <v>45540</v>
          </cell>
          <cell r="F21">
            <v>0.4375</v>
          </cell>
          <cell r="G21" t="str">
            <v>https://meet.google.com/efk-reog-oku</v>
          </cell>
        </row>
        <row r="22">
          <cell r="C22" t="str">
            <v>Rychard Hallify Vicente Vieira</v>
          </cell>
          <cell r="D22">
            <v>70949258164</v>
          </cell>
          <cell r="E22">
            <v>45540</v>
          </cell>
          <cell r="F22">
            <v>0.4375</v>
          </cell>
          <cell r="G22" t="str">
            <v>https://meet.google.com/efk-reog-oku</v>
          </cell>
          <cell r="H22">
            <v>9</v>
          </cell>
        </row>
        <row r="23">
          <cell r="C23" t="str">
            <v>Lucimar</v>
          </cell>
          <cell r="D23">
            <v>46662311136</v>
          </cell>
          <cell r="E23">
            <v>45540</v>
          </cell>
          <cell r="F23">
            <v>0.4375</v>
          </cell>
          <cell r="G23" t="str">
            <v>https://meet.google.com/efk-reog-oku</v>
          </cell>
        </row>
        <row r="24">
          <cell r="C24" t="str">
            <v>Lilia Sousa cunha</v>
          </cell>
          <cell r="D24">
            <v>2029473197</v>
          </cell>
          <cell r="E24">
            <v>45540</v>
          </cell>
          <cell r="F24">
            <v>0.4375</v>
          </cell>
          <cell r="G24" t="str">
            <v>https://meet.google.com/efk-reog-oku</v>
          </cell>
        </row>
        <row r="25">
          <cell r="C25" t="str">
            <v>Gabriella Brito dos Santos</v>
          </cell>
          <cell r="D25">
            <v>8540482193</v>
          </cell>
          <cell r="E25">
            <v>45540</v>
          </cell>
          <cell r="F25">
            <v>0.4375</v>
          </cell>
          <cell r="G25" t="str">
            <v>https://meet.google.com/efk-reog-oku</v>
          </cell>
          <cell r="H25">
            <v>10</v>
          </cell>
        </row>
        <row r="26">
          <cell r="C26" t="str">
            <v>Jadd Botelho Maranho</v>
          </cell>
          <cell r="D26">
            <v>70226511162</v>
          </cell>
          <cell r="E26">
            <v>45540</v>
          </cell>
          <cell r="F26">
            <v>0.4375</v>
          </cell>
          <cell r="G26" t="str">
            <v>https://meet.google.com/efk-reog-oku</v>
          </cell>
        </row>
        <row r="27">
          <cell r="C27" t="str">
            <v>BRUNO GOMES DE OLIVEIRA</v>
          </cell>
          <cell r="D27">
            <v>70116926147</v>
          </cell>
          <cell r="E27">
            <v>45540</v>
          </cell>
          <cell r="F27">
            <v>0.4375</v>
          </cell>
          <cell r="G27" t="str">
            <v>https://meet.google.com/efk-reog-oku</v>
          </cell>
        </row>
        <row r="28">
          <cell r="C28" t="str">
            <v>Kelvin Jerônimo de Oliveira</v>
          </cell>
          <cell r="D28">
            <v>6395218352</v>
          </cell>
          <cell r="E28">
            <v>45540</v>
          </cell>
          <cell r="F28">
            <v>0.4375</v>
          </cell>
          <cell r="G28" t="str">
            <v>https://meet.google.com/efk-reog-oku</v>
          </cell>
          <cell r="H28">
            <v>10</v>
          </cell>
        </row>
        <row r="29">
          <cell r="C29" t="str">
            <v>Leandro Silva Lopes</v>
          </cell>
          <cell r="D29">
            <v>71314129104</v>
          </cell>
          <cell r="E29">
            <v>45540</v>
          </cell>
          <cell r="F29">
            <v>0.4375</v>
          </cell>
          <cell r="G29" t="str">
            <v>https://meet.google.com/efk-reog-oku</v>
          </cell>
        </row>
        <row r="30">
          <cell r="C30" t="str">
            <v>Ericka gabriela Teixeira da Silva</v>
          </cell>
          <cell r="D30">
            <v>71132291151</v>
          </cell>
          <cell r="E30">
            <v>45540</v>
          </cell>
          <cell r="F30">
            <v>0.4375</v>
          </cell>
          <cell r="G30" t="str">
            <v>https://meet.google.com/efk-reog-oku</v>
          </cell>
          <cell r="H30">
            <v>9</v>
          </cell>
        </row>
        <row r="31">
          <cell r="C31" t="str">
            <v>Maria Cândida Ramos</v>
          </cell>
          <cell r="D31">
            <v>71014611156</v>
          </cell>
          <cell r="E31">
            <v>45540</v>
          </cell>
          <cell r="F31">
            <v>0.4375</v>
          </cell>
          <cell r="G31" t="str">
            <v>https://meet.google.com/efk-reog-oku</v>
          </cell>
          <cell r="H31">
            <v>10</v>
          </cell>
        </row>
        <row r="32">
          <cell r="C32" t="str">
            <v>Patrícia monteiro parente</v>
          </cell>
          <cell r="D32">
            <v>94272956191</v>
          </cell>
          <cell r="E32">
            <v>45540</v>
          </cell>
          <cell r="F32">
            <v>0.4375</v>
          </cell>
          <cell r="G32" t="str">
            <v>https://meet.google.com/efk-reog-oku</v>
          </cell>
        </row>
        <row r="33">
          <cell r="C33" t="str">
            <v>Habssay Flabull Araujo De Almeida</v>
          </cell>
          <cell r="D33">
            <v>1813547130</v>
          </cell>
          <cell r="E33">
            <v>45540</v>
          </cell>
          <cell r="F33">
            <v>0.4375</v>
          </cell>
          <cell r="G33" t="str">
            <v>https://meet.google.com/efk-reog-oku</v>
          </cell>
        </row>
        <row r="34">
          <cell r="C34" t="str">
            <v>Jéssica Patrícia Martins dos Santos</v>
          </cell>
          <cell r="D34">
            <v>4099691179</v>
          </cell>
          <cell r="E34">
            <v>45540</v>
          </cell>
          <cell r="F34">
            <v>0.4375</v>
          </cell>
          <cell r="G34" t="str">
            <v>https://meet.google.com/efk-reog-oku</v>
          </cell>
          <cell r="H34">
            <v>7</v>
          </cell>
        </row>
        <row r="35">
          <cell r="C35" t="str">
            <v>Tatiela Barbosa de Oliveira</v>
          </cell>
          <cell r="D35">
            <v>75787130197</v>
          </cell>
          <cell r="E35">
            <v>45540</v>
          </cell>
          <cell r="F35">
            <v>0.4375</v>
          </cell>
          <cell r="G35" t="str">
            <v>https://meet.google.com/efk-reog-oku</v>
          </cell>
          <cell r="H35">
            <v>10</v>
          </cell>
        </row>
        <row r="36">
          <cell r="C36" t="str">
            <v>Aline Aparecida da silva</v>
          </cell>
          <cell r="D36">
            <v>94174369100</v>
          </cell>
          <cell r="E36">
            <v>45540</v>
          </cell>
          <cell r="F36">
            <v>0.4375</v>
          </cell>
          <cell r="G36" t="str">
            <v>https://meet.google.com/efk-reog-oku</v>
          </cell>
          <cell r="H36">
            <v>7</v>
          </cell>
        </row>
        <row r="37">
          <cell r="C37" t="str">
            <v>Cleide Francisco de Oliveira</v>
          </cell>
          <cell r="D37">
            <v>71401725104</v>
          </cell>
          <cell r="E37">
            <v>45540</v>
          </cell>
          <cell r="F37">
            <v>0.4375</v>
          </cell>
          <cell r="G37" t="str">
            <v>https://meet.google.com/efk-reog-oku</v>
          </cell>
          <cell r="H37">
            <v>10</v>
          </cell>
        </row>
        <row r="38">
          <cell r="C38" t="str">
            <v>Getuliana Sousa de Melo</v>
          </cell>
          <cell r="D38">
            <v>3503093290</v>
          </cell>
          <cell r="E38">
            <v>45540</v>
          </cell>
          <cell r="F38">
            <v>0.54166666666666663</v>
          </cell>
          <cell r="G38" t="str">
            <v>https://meet.google.com/ubv-upnu-fng</v>
          </cell>
          <cell r="H38">
            <v>10</v>
          </cell>
        </row>
        <row r="39">
          <cell r="C39" t="str">
            <v>Maria Antônia Alves ferreira</v>
          </cell>
          <cell r="D39">
            <v>92204678287</v>
          </cell>
          <cell r="E39">
            <v>45540</v>
          </cell>
          <cell r="F39">
            <v>0.54166666666666663</v>
          </cell>
          <cell r="G39" t="str">
            <v>https://meet.google.com/ubv-upnu-fng</v>
          </cell>
        </row>
        <row r="40">
          <cell r="C40" t="str">
            <v>Sebastiana Santos Faustino</v>
          </cell>
          <cell r="D40">
            <v>5087584160</v>
          </cell>
          <cell r="E40">
            <v>45540</v>
          </cell>
          <cell r="F40">
            <v>0.54166666666666663</v>
          </cell>
          <cell r="G40" t="str">
            <v>https://meet.google.com/ubv-upnu-fng</v>
          </cell>
          <cell r="H40">
            <v>10</v>
          </cell>
        </row>
        <row r="41">
          <cell r="C41" t="str">
            <v>Tanandra Mynele Vieira Santos de Oliveira</v>
          </cell>
          <cell r="D41">
            <v>4197478186</v>
          </cell>
          <cell r="E41">
            <v>45540</v>
          </cell>
          <cell r="F41">
            <v>0.54166666666666663</v>
          </cell>
          <cell r="G41" t="str">
            <v>https://meet.google.com/ubv-upnu-fng</v>
          </cell>
          <cell r="H41">
            <v>6</v>
          </cell>
        </row>
        <row r="42">
          <cell r="C42" t="str">
            <v>Silvia Lucas Fontenelle de oliveira</v>
          </cell>
          <cell r="D42">
            <v>92174477149</v>
          </cell>
          <cell r="E42">
            <v>45540</v>
          </cell>
          <cell r="F42">
            <v>0.54166666666666663</v>
          </cell>
          <cell r="G42" t="str">
            <v>https://meet.google.com/ubv-upnu-fng</v>
          </cell>
          <cell r="H42">
            <v>4</v>
          </cell>
        </row>
        <row r="43">
          <cell r="C43" t="str">
            <v>Joane Ribeiro de Oliveira</v>
          </cell>
          <cell r="D43">
            <v>73100200144</v>
          </cell>
          <cell r="E43">
            <v>45540</v>
          </cell>
          <cell r="F43">
            <v>0.54166666666666663</v>
          </cell>
          <cell r="G43" t="str">
            <v>https://meet.google.com/ubv-upnu-fng</v>
          </cell>
          <cell r="H43">
            <v>6</v>
          </cell>
        </row>
        <row r="44">
          <cell r="C44" t="str">
            <v>Jessy Mikaelly Gonçalves Ferro</v>
          </cell>
          <cell r="D44">
            <v>2626171379</v>
          </cell>
          <cell r="E44">
            <v>45540</v>
          </cell>
          <cell r="F44">
            <v>0.54166666666666663</v>
          </cell>
          <cell r="G44" t="str">
            <v>https://meet.google.com/ubv-upnu-fng</v>
          </cell>
        </row>
        <row r="45">
          <cell r="C45" t="str">
            <v>Martinnelly da Silva Souza</v>
          </cell>
          <cell r="D45">
            <v>3188541120</v>
          </cell>
          <cell r="E45">
            <v>45540</v>
          </cell>
          <cell r="F45">
            <v>0.54166666666666663</v>
          </cell>
          <cell r="G45" t="str">
            <v>https://meet.google.com/ubv-upnu-fng</v>
          </cell>
        </row>
        <row r="46">
          <cell r="C46" t="str">
            <v>Laleska Melissa de Sousa</v>
          </cell>
          <cell r="D46">
            <v>7529022105</v>
          </cell>
          <cell r="E46">
            <v>45540</v>
          </cell>
          <cell r="F46">
            <v>0.54166666666666663</v>
          </cell>
          <cell r="G46" t="str">
            <v>https://meet.google.com/ubv-upnu-fng</v>
          </cell>
          <cell r="H46">
            <v>4</v>
          </cell>
        </row>
        <row r="47">
          <cell r="C47" t="str">
            <v>Sarah de Moura e Silva Rodrigues</v>
          </cell>
          <cell r="D47">
            <v>35102200801</v>
          </cell>
          <cell r="E47">
            <v>45540</v>
          </cell>
          <cell r="F47">
            <v>0.54166666666666663</v>
          </cell>
          <cell r="G47" t="str">
            <v>https://meet.google.com/ubv-upnu-fng</v>
          </cell>
        </row>
        <row r="48">
          <cell r="C48" t="str">
            <v>Gabriele Lima e Lima</v>
          </cell>
          <cell r="D48">
            <v>211472212</v>
          </cell>
          <cell r="E48">
            <v>45540</v>
          </cell>
          <cell r="F48">
            <v>0.54166666666666663</v>
          </cell>
          <cell r="G48" t="str">
            <v>https://meet.google.com/ubv-upnu-fng</v>
          </cell>
          <cell r="H48">
            <v>9</v>
          </cell>
        </row>
        <row r="49">
          <cell r="C49" t="str">
            <v>kelly borba teles</v>
          </cell>
          <cell r="D49">
            <v>3457158100</v>
          </cell>
          <cell r="E49">
            <v>45540</v>
          </cell>
          <cell r="F49">
            <v>0.54166666666666663</v>
          </cell>
          <cell r="G49" t="str">
            <v>https://meet.google.com/ubv-upnu-fng</v>
          </cell>
          <cell r="H49">
            <v>7</v>
          </cell>
        </row>
        <row r="50">
          <cell r="C50" t="str">
            <v>Ivaneide Alves Diamantino</v>
          </cell>
          <cell r="D50" t="str">
            <v>813.785.721-49</v>
          </cell>
          <cell r="E50">
            <v>45540</v>
          </cell>
          <cell r="F50">
            <v>0.54166666666666663</v>
          </cell>
          <cell r="G50" t="str">
            <v>https://meet.google.com/ubv-upnu-fng</v>
          </cell>
        </row>
        <row r="51">
          <cell r="C51" t="str">
            <v>Gabriel Sousa lima</v>
          </cell>
          <cell r="D51">
            <v>70384387195</v>
          </cell>
          <cell r="E51">
            <v>45540</v>
          </cell>
          <cell r="F51">
            <v>0.54166666666666663</v>
          </cell>
          <cell r="G51" t="str">
            <v>https://meet.google.com/ubv-upnu-fng</v>
          </cell>
          <cell r="H51">
            <v>9</v>
          </cell>
        </row>
        <row r="52">
          <cell r="C52" t="str">
            <v>Keila Gonçalves modesto</v>
          </cell>
          <cell r="D52">
            <v>2604706199</v>
          </cell>
          <cell r="E52">
            <v>45540</v>
          </cell>
          <cell r="F52">
            <v>0.54166666666666663</v>
          </cell>
          <cell r="G52" t="str">
            <v>https://meet.google.com/ubv-upnu-fng</v>
          </cell>
          <cell r="H52">
            <v>5</v>
          </cell>
        </row>
        <row r="53">
          <cell r="C53" t="str">
            <v>Janine dos Santos Ferreira</v>
          </cell>
          <cell r="D53">
            <v>3953104152</v>
          </cell>
          <cell r="E53">
            <v>45540</v>
          </cell>
          <cell r="F53">
            <v>0.54166666666666663</v>
          </cell>
          <cell r="G53" t="str">
            <v>https://meet.google.com/ubv-upnu-fng</v>
          </cell>
          <cell r="H53">
            <v>10</v>
          </cell>
        </row>
        <row r="54">
          <cell r="C54" t="str">
            <v>Suely Martins Ribeiro</v>
          </cell>
          <cell r="D54">
            <v>949948110</v>
          </cell>
          <cell r="E54">
            <v>45540</v>
          </cell>
          <cell r="F54">
            <v>0.54166666666666663</v>
          </cell>
          <cell r="G54" t="str">
            <v>https://meet.google.com/ubv-upnu-fng</v>
          </cell>
          <cell r="H54">
            <v>9</v>
          </cell>
        </row>
        <row r="55">
          <cell r="C55" t="str">
            <v>Elzirene Lemos Siqueira</v>
          </cell>
          <cell r="D55">
            <v>95792929149</v>
          </cell>
          <cell r="E55">
            <v>45540</v>
          </cell>
          <cell r="F55">
            <v>0.54166666666666663</v>
          </cell>
          <cell r="G55" t="str">
            <v>https://meet.google.com/ubv-upnu-fng</v>
          </cell>
          <cell r="H55">
            <v>9</v>
          </cell>
        </row>
        <row r="56">
          <cell r="C56" t="str">
            <v>Riviani da Silva de Oliveira Maia</v>
          </cell>
          <cell r="D56">
            <v>4225580133</v>
          </cell>
          <cell r="E56">
            <v>45540</v>
          </cell>
          <cell r="F56">
            <v>0.54166666666666663</v>
          </cell>
          <cell r="G56" t="str">
            <v>https://meet.google.com/ubv-upnu-fng</v>
          </cell>
          <cell r="H56">
            <v>5</v>
          </cell>
        </row>
        <row r="57">
          <cell r="C57" t="str">
            <v>Rosenilda sales Rodrigues de Oliveira</v>
          </cell>
          <cell r="D57">
            <v>178734101</v>
          </cell>
          <cell r="E57">
            <v>45540</v>
          </cell>
          <cell r="F57">
            <v>0.54166666666666663</v>
          </cell>
          <cell r="G57" t="str">
            <v>https://meet.google.com/ubv-upnu-fng</v>
          </cell>
          <cell r="H57">
            <v>8</v>
          </cell>
        </row>
        <row r="58">
          <cell r="C58" t="str">
            <v>Leidiane daniely pereira Silva</v>
          </cell>
          <cell r="D58">
            <v>4108607198</v>
          </cell>
          <cell r="E58">
            <v>45540</v>
          </cell>
          <cell r="F58">
            <v>0.54166666666666663</v>
          </cell>
          <cell r="G58" t="str">
            <v>https://meet.google.com/ubv-upnu-fng</v>
          </cell>
        </row>
        <row r="59">
          <cell r="C59" t="str">
            <v>Flávia dos Santos Macedo Gomes</v>
          </cell>
          <cell r="D59">
            <v>502827190</v>
          </cell>
          <cell r="E59">
            <v>45540</v>
          </cell>
          <cell r="F59">
            <v>0.54166666666666663</v>
          </cell>
          <cell r="G59" t="str">
            <v>https://meet.google.com/ubv-upnu-fng</v>
          </cell>
        </row>
        <row r="60">
          <cell r="C60" t="str">
            <v>Abimael Souza da Silva</v>
          </cell>
          <cell r="D60">
            <v>569028248</v>
          </cell>
          <cell r="E60">
            <v>45540</v>
          </cell>
          <cell r="F60">
            <v>0.54166666666666663</v>
          </cell>
          <cell r="G60" t="str">
            <v>https://meet.google.com/ubv-upnu-fng</v>
          </cell>
          <cell r="H60">
            <v>6</v>
          </cell>
        </row>
        <row r="61">
          <cell r="C61" t="str">
            <v>Monise Fernandes da Silva</v>
          </cell>
          <cell r="D61">
            <v>3734241162</v>
          </cell>
          <cell r="E61">
            <v>45540</v>
          </cell>
          <cell r="F61">
            <v>0.66666666666666663</v>
          </cell>
          <cell r="G61" t="str">
            <v>https://meet.google.com/ntz-eqjg-gbw</v>
          </cell>
          <cell r="H61">
            <v>10</v>
          </cell>
        </row>
        <row r="62">
          <cell r="C62" t="str">
            <v>Leandro Cavalcante Barbosa</v>
          </cell>
          <cell r="D62">
            <v>1131836154</v>
          </cell>
          <cell r="E62">
            <v>45540</v>
          </cell>
          <cell r="F62">
            <v>0.66666666666666663</v>
          </cell>
          <cell r="G62" t="str">
            <v>https://meet.google.com/ntz-eqjg-gbw</v>
          </cell>
        </row>
        <row r="63">
          <cell r="C63" t="str">
            <v>Raimundo assunção serra pereira junior</v>
          </cell>
          <cell r="D63">
            <v>6023968380</v>
          </cell>
          <cell r="E63">
            <v>45540</v>
          </cell>
          <cell r="F63">
            <v>0.66666666666666663</v>
          </cell>
          <cell r="G63" t="str">
            <v>https://meet.google.com/ntz-eqjg-gbw</v>
          </cell>
        </row>
        <row r="64">
          <cell r="C64" t="str">
            <v>Marivalda Da Conceição Silva</v>
          </cell>
          <cell r="D64">
            <v>3123857301</v>
          </cell>
          <cell r="E64">
            <v>45540</v>
          </cell>
          <cell r="F64">
            <v>0.60416666666666663</v>
          </cell>
          <cell r="G64" t="str">
            <v>https://meet.google.com/bte-nakk-cgf</v>
          </cell>
        </row>
        <row r="65">
          <cell r="C65" t="str">
            <v>Carlene Marinho Sousa</v>
          </cell>
          <cell r="D65">
            <v>73531855115</v>
          </cell>
          <cell r="E65">
            <v>45540</v>
          </cell>
          <cell r="F65">
            <v>0.60416666666666663</v>
          </cell>
          <cell r="G65" t="str">
            <v>https://meet.google.com/bte-nakk-cgf</v>
          </cell>
        </row>
        <row r="66">
          <cell r="C66" t="str">
            <v>Elma Maria de Souza</v>
          </cell>
          <cell r="D66">
            <v>4564471139</v>
          </cell>
          <cell r="E66">
            <v>45540</v>
          </cell>
          <cell r="F66">
            <v>0.60416666666666663</v>
          </cell>
          <cell r="G66" t="str">
            <v>https://meet.google.com/bte-nakk-cgf</v>
          </cell>
        </row>
        <row r="67">
          <cell r="C67" t="str">
            <v>Rosiane Rodrigues de lima</v>
          </cell>
          <cell r="D67">
            <v>711715173</v>
          </cell>
          <cell r="E67">
            <v>45540</v>
          </cell>
          <cell r="F67">
            <v>0.60416666666666663</v>
          </cell>
          <cell r="G67" t="str">
            <v>https://meet.google.com/bte-nakk-cgf</v>
          </cell>
        </row>
        <row r="68">
          <cell r="C68" t="str">
            <v>Oleriana dos Santos Soares</v>
          </cell>
          <cell r="D68" t="str">
            <v>030.939.435-07</v>
          </cell>
          <cell r="E68">
            <v>45540</v>
          </cell>
          <cell r="F68">
            <v>0.60416666666666663</v>
          </cell>
          <cell r="G68" t="str">
            <v>https://meet.google.com/bte-nakk-cgf</v>
          </cell>
          <cell r="H68">
            <v>9</v>
          </cell>
        </row>
        <row r="69">
          <cell r="C69" t="str">
            <v>Maxsuell Galdino de Assis</v>
          </cell>
          <cell r="D69">
            <v>2173828192</v>
          </cell>
          <cell r="E69">
            <v>45540</v>
          </cell>
          <cell r="F69">
            <v>0.60416666666666663</v>
          </cell>
          <cell r="G69" t="str">
            <v>https://meet.google.com/bte-nakk-cgf</v>
          </cell>
          <cell r="H69">
            <v>8</v>
          </cell>
        </row>
        <row r="70">
          <cell r="C70" t="str">
            <v>Dayse Hellen Fernandes Paz</v>
          </cell>
          <cell r="D70">
            <v>6291547163</v>
          </cell>
          <cell r="E70">
            <v>45540</v>
          </cell>
          <cell r="F70">
            <v>0.60416666666666663</v>
          </cell>
          <cell r="G70" t="str">
            <v>https://meet.google.com/bte-nakk-cgf</v>
          </cell>
        </row>
        <row r="71">
          <cell r="C71" t="str">
            <v>Marilda Pinto Silva</v>
          </cell>
          <cell r="D71">
            <v>97207462387</v>
          </cell>
          <cell r="E71">
            <v>45540</v>
          </cell>
          <cell r="F71">
            <v>0.60416666666666663</v>
          </cell>
          <cell r="G71" t="str">
            <v>https://meet.google.com/bte-nakk-cgf</v>
          </cell>
          <cell r="H71">
            <v>7</v>
          </cell>
        </row>
        <row r="72">
          <cell r="C72" t="str">
            <v>Bárbara julia cardoso santos</v>
          </cell>
          <cell r="D72" t="str">
            <v>011.604.841-71</v>
          </cell>
          <cell r="E72">
            <v>45540</v>
          </cell>
          <cell r="F72">
            <v>0.60416666666666663</v>
          </cell>
          <cell r="G72" t="str">
            <v>https://meet.google.com/bte-nakk-cgf</v>
          </cell>
        </row>
        <row r="73">
          <cell r="C73" t="str">
            <v>Amanda Pereira Mota</v>
          </cell>
          <cell r="D73">
            <v>70274927179</v>
          </cell>
          <cell r="E73">
            <v>45540</v>
          </cell>
          <cell r="F73">
            <v>0.60416666666666663</v>
          </cell>
          <cell r="G73" t="str">
            <v>https://meet.google.com/bte-nakk-cgf</v>
          </cell>
          <cell r="H73">
            <v>8</v>
          </cell>
        </row>
        <row r="74">
          <cell r="C74" t="str">
            <v>Hiasmyn Américo Ribeiro</v>
          </cell>
          <cell r="D74">
            <v>8168939182</v>
          </cell>
          <cell r="E74">
            <v>45540</v>
          </cell>
          <cell r="F74">
            <v>0.60416666666666663</v>
          </cell>
          <cell r="G74" t="str">
            <v>https://meet.google.com/bte-nakk-cgf</v>
          </cell>
          <cell r="H74">
            <v>8</v>
          </cell>
        </row>
        <row r="75">
          <cell r="C75" t="str">
            <v>Heryca Américo Ribeiro</v>
          </cell>
          <cell r="D75">
            <v>8168953177</v>
          </cell>
          <cell r="E75">
            <v>45540</v>
          </cell>
          <cell r="F75">
            <v>0.60416666666666663</v>
          </cell>
          <cell r="G75" t="str">
            <v>https://meet.google.com/bte-nakk-cgf</v>
          </cell>
          <cell r="H75">
            <v>10</v>
          </cell>
        </row>
        <row r="76">
          <cell r="C76" t="str">
            <v>Thais Cristina Pereira da Silva</v>
          </cell>
          <cell r="D76">
            <v>5757743123</v>
          </cell>
          <cell r="E76">
            <v>45540</v>
          </cell>
          <cell r="F76">
            <v>0.60416666666666663</v>
          </cell>
          <cell r="G76" t="str">
            <v>https://meet.google.com/bte-nakk-cgf</v>
          </cell>
          <cell r="H76">
            <v>8</v>
          </cell>
        </row>
        <row r="77">
          <cell r="C77" t="str">
            <v>Marina Manso de Moraes</v>
          </cell>
          <cell r="D77">
            <v>70929682165</v>
          </cell>
          <cell r="E77">
            <v>45540</v>
          </cell>
          <cell r="F77">
            <v>0.60416666666666663</v>
          </cell>
          <cell r="G77" t="str">
            <v>https://meet.google.com/bte-nakk-cgf</v>
          </cell>
        </row>
        <row r="78">
          <cell r="C78" t="str">
            <v>Richard Alves Dos Santos</v>
          </cell>
          <cell r="D78">
            <v>71469777142</v>
          </cell>
          <cell r="E78">
            <v>45540</v>
          </cell>
          <cell r="F78">
            <v>0.60416666666666663</v>
          </cell>
          <cell r="G78" t="str">
            <v>https://meet.google.com/bte-nakk-cgf</v>
          </cell>
        </row>
        <row r="79">
          <cell r="C79" t="str">
            <v>Bruna Gabriela de Araújo</v>
          </cell>
          <cell r="D79">
            <v>3670489142</v>
          </cell>
          <cell r="E79">
            <v>45540</v>
          </cell>
          <cell r="F79">
            <v>0.60416666666666663</v>
          </cell>
          <cell r="G79" t="str">
            <v>https://meet.google.com/bte-nakk-cgf</v>
          </cell>
          <cell r="H79">
            <v>9</v>
          </cell>
        </row>
        <row r="80">
          <cell r="C80" t="str">
            <v>Maria Eduarda Vieira Lopes</v>
          </cell>
          <cell r="D80">
            <v>71384779108</v>
          </cell>
          <cell r="E80">
            <v>45540</v>
          </cell>
          <cell r="F80">
            <v>0.60416666666666663</v>
          </cell>
          <cell r="G80" t="str">
            <v>https://meet.google.com/bte-nakk-cgf</v>
          </cell>
          <cell r="H80">
            <v>6</v>
          </cell>
        </row>
        <row r="81">
          <cell r="C81" t="str">
            <v>Amanda pereira</v>
          </cell>
          <cell r="D81">
            <v>70524055122</v>
          </cell>
          <cell r="E81">
            <v>45540</v>
          </cell>
          <cell r="F81">
            <v>0.60416666666666663</v>
          </cell>
          <cell r="G81" t="str">
            <v>https://meet.google.com/bte-nakk-cgf</v>
          </cell>
        </row>
        <row r="82">
          <cell r="C82" t="str">
            <v>Carlos Gabriel Melo Da Silva</v>
          </cell>
          <cell r="D82">
            <v>7518895129</v>
          </cell>
          <cell r="E82">
            <v>45540</v>
          </cell>
          <cell r="F82">
            <v>0.60416666666666663</v>
          </cell>
          <cell r="G82" t="str">
            <v>https://meet.google.com/bte-nakk-cgf</v>
          </cell>
        </row>
        <row r="83">
          <cell r="C83" t="str">
            <v>Ana Paula Bastos fernandes de Assis</v>
          </cell>
          <cell r="D83">
            <v>1334893101</v>
          </cell>
          <cell r="E83">
            <v>45540</v>
          </cell>
          <cell r="F83">
            <v>0.60416666666666663</v>
          </cell>
          <cell r="G83" t="str">
            <v>https://meet.google.com/bte-nakk-cgf</v>
          </cell>
        </row>
        <row r="84">
          <cell r="C84" t="str">
            <v>Leilda Mascena Vieira Santana</v>
          </cell>
          <cell r="D84">
            <v>74262513149</v>
          </cell>
          <cell r="E84">
            <v>45540</v>
          </cell>
          <cell r="F84">
            <v>0.60416666666666663</v>
          </cell>
          <cell r="G84" t="str">
            <v>https://meet.google.com/bte-nakk-cgf</v>
          </cell>
        </row>
        <row r="85">
          <cell r="C85" t="str">
            <v>Rosângela dos Santos Sousa</v>
          </cell>
          <cell r="D85">
            <v>74768646115</v>
          </cell>
          <cell r="E85">
            <v>45540</v>
          </cell>
          <cell r="F85">
            <v>0.60416666666666663</v>
          </cell>
          <cell r="G85" t="str">
            <v>https://meet.google.com/bte-nakk-cgf</v>
          </cell>
          <cell r="H85">
            <v>7</v>
          </cell>
        </row>
        <row r="86">
          <cell r="C86" t="str">
            <v>Nafftaly Lopes Chagas</v>
          </cell>
          <cell r="D86">
            <v>70797593152</v>
          </cell>
          <cell r="E86">
            <v>45540</v>
          </cell>
          <cell r="F86">
            <v>0.66666666666666663</v>
          </cell>
          <cell r="G86" t="str">
            <v>https://meet.google.com/ntz-eqjg-gbw</v>
          </cell>
          <cell r="H86">
            <v>3</v>
          </cell>
        </row>
        <row r="87">
          <cell r="C87" t="str">
            <v>Pedro Miguel Mendes Moura</v>
          </cell>
          <cell r="D87">
            <v>70122152166</v>
          </cell>
          <cell r="E87">
            <v>45540</v>
          </cell>
          <cell r="F87">
            <v>0.66666666666666663</v>
          </cell>
          <cell r="G87" t="str">
            <v>https://meet.google.com/ntz-eqjg-gbw</v>
          </cell>
          <cell r="H87">
            <v>6</v>
          </cell>
        </row>
        <row r="88">
          <cell r="C88" t="str">
            <v>Débora Maia</v>
          </cell>
          <cell r="D88">
            <v>70708830137</v>
          </cell>
          <cell r="E88">
            <v>45540</v>
          </cell>
          <cell r="F88">
            <v>0.66666666666666663</v>
          </cell>
          <cell r="G88" t="str">
            <v>https://meet.google.com/ntz-eqjg-gbw</v>
          </cell>
        </row>
      </sheetData>
      <sheetData sheetId="2"/>
      <sheetData sheetId="3"/>
    </sheetDataSet>
  </externalBook>
</externalLink>
</file>

<file path=xl/tables/table1.xml><?xml version="1.0" encoding="utf-8"?>
<table xmlns="http://schemas.openxmlformats.org/spreadsheetml/2006/main" id="2" name="Tabela13" displayName="Tabela13" ref="A4:N6" totalsRowShown="0" headerRowDxfId="399" dataDxfId="397" headerRowBorderDxfId="398" tableBorderDxfId="396">
  <sortState ref="A5:K26">
    <sortCondition descending="1" ref="J5:J26"/>
  </sortState>
  <tableColumns count="14">
    <tableColumn id="1" name="Edital" dataDxfId="395"/>
    <tableColumn id="9" name="Candidato" dataDxfId="394"/>
    <tableColumn id="3" name="Cargo Pretendido" dataDxfId="393"/>
    <tableColumn id="4" name="Nome Candidato" dataDxfId="392"/>
    <tableColumn id="5" name="CPF" dataDxfId="391"/>
    <tableColumn id="13" name="Deficiência" dataDxfId="390"/>
    <tableColumn id="14" name="Data/Hora da Inscrição" dataDxfId="389"/>
    <tableColumn id="2" name="Pontuação Análise Currícular" dataDxfId="388"/>
    <tableColumn id="10" name="Experiencia HEAPA" dataDxfId="387"/>
    <tableColumn id="7" name="Tempo de Experiência na função meses (critério de desempate)" dataDxfId="386"/>
    <tableColumn id="6" name="Data da Prova Técnica" dataDxfId="385"/>
    <tableColumn id="8" name="Nota da Prova Técnica" dataDxfId="384"/>
    <tableColumn id="12" name="Resultado da Prova Técnica" dataDxfId="383">
      <calculatedColumnFormula>SUM(Tabela13[[#This Row],[Pontuação Análise Currícular]],Tabela13[[#This Row],[Tempo de Experiência na função meses (critério de desempate)]],)</calculatedColumnFormula>
    </tableColumn>
    <tableColumn id="11" name="Somatório e Pontuação" dataDxfId="382">
      <calculatedColumnFormula>SUM(Tabela13[[#This Row],[Pontuação Análise Currícular]],Tabela13[[#This Row],[Tempo de Experiência na função meses (critério de desempate)]],)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Tabela132" displayName="Tabela132" ref="A4:P11" totalsRowShown="0" headerRowDxfId="381" dataDxfId="379" headerRowBorderDxfId="380" tableBorderDxfId="378">
  <tableColumns count="16">
    <tableColumn id="1" name="Edital" dataDxfId="377"/>
    <tableColumn id="9" name="Candidato" dataDxfId="376"/>
    <tableColumn id="3" name="Cargo Pretendido" dataDxfId="375"/>
    <tableColumn id="4" name="Nome Candidato" dataDxfId="374"/>
    <tableColumn id="5" name="CPF" dataDxfId="373"/>
    <tableColumn id="13" name="Deficiência" dataDxfId="372"/>
    <tableColumn id="14" name="Data/Hora da Inscrição" dataDxfId="371"/>
    <tableColumn id="2" name="Pontuação Análise Currícular" dataDxfId="370"/>
    <tableColumn id="6" name="Pós Graduação" dataDxfId="369"/>
    <tableColumn id="10" name="Experiencia HEAPA" dataDxfId="368"/>
    <tableColumn id="16" name="Tempo de Experiência na função meses (critério de desempate)" dataDxfId="367"/>
    <tableColumn id="7" name="Tempo de Experiencia Meses (critério de desempate)" dataDxfId="366"/>
    <tableColumn id="8" name="Data da Prova Técnica" dataDxfId="365"/>
    <tableColumn id="11" name="Nota da Prova Técnica" dataDxfId="364"/>
    <tableColumn id="15" name="Resultado da Prova Técnica" dataDxfId="363"/>
    <tableColumn id="12" name="Somatório e Pontuação" dataDxfId="362"/>
  </tableColumns>
  <tableStyleInfo name="TableStyleMedium2" showFirstColumn="0" showLastColumn="0" showRowStripes="1" showColumnStripes="0"/>
</table>
</file>

<file path=xl/tables/table3.xml><?xml version="1.0" encoding="utf-8"?>
<table xmlns="http://schemas.openxmlformats.org/spreadsheetml/2006/main" id="5" name="Tabela1326" displayName="Tabela1326" ref="A4:N5" totalsRowShown="0" headerRowDxfId="361" dataDxfId="359" headerRowBorderDxfId="360" tableBorderDxfId="358" totalsRowBorderDxfId="357">
  <sortState ref="A5:N19">
    <sortCondition descending="1" ref="I5:I19"/>
    <sortCondition descending="1" ref="N5:N19"/>
  </sortState>
  <tableColumns count="14">
    <tableColumn id="1" name="Edital" dataDxfId="356"/>
    <tableColumn id="9" name="Candidato" dataDxfId="355"/>
    <tableColumn id="3" name="Cargo Pretendido" dataDxfId="354"/>
    <tableColumn id="4" name="Nome Candidato" dataDxfId="353"/>
    <tableColumn id="5" name="CPF" dataDxfId="352"/>
    <tableColumn id="13" name="Deficiência" dataDxfId="351"/>
    <tableColumn id="14" name="Data/Hora da Inscrição" dataDxfId="350"/>
    <tableColumn id="2" name="Pontuação Análise Currícular" dataDxfId="349"/>
    <tableColumn id="10" name="Experiencia HEAPA" dataDxfId="348"/>
    <tableColumn id="16" name="Tempo de Experiência na função meses (critério de desempate)" dataDxfId="347"/>
    <tableColumn id="6" name="Data da Prova Técnica" dataDxfId="346"/>
    <tableColumn id="7" name="Nota da Prova Técnica" dataDxfId="345"/>
    <tableColumn id="8" name="Resultado da Prova Técnica" dataDxfId="344"/>
    <tableColumn id="12" name="Somatório e Pontuação" dataDxfId="343"/>
  </tableColumns>
  <tableStyleInfo name="TableStyleMedium2" showFirstColumn="0" showLastColumn="0" showRowStripes="1" showColumnStripes="0"/>
</table>
</file>

<file path=xl/tables/table4.xml><?xml version="1.0" encoding="utf-8"?>
<table xmlns="http://schemas.openxmlformats.org/spreadsheetml/2006/main" id="3" name="Tabela1324" displayName="Tabela1324" ref="A4:O13" totalsRowShown="0" headerRowDxfId="80" dataDxfId="342" headerRowBorderDxfId="97" tableBorderDxfId="98" totalsRowBorderDxfId="96">
  <sortState ref="A5:O13">
    <sortCondition descending="1" ref="O5:O13"/>
  </sortState>
  <tableColumns count="15">
    <tableColumn id="1" name="Edital" dataDxfId="95"/>
    <tableColumn id="9" name="Candidato" dataDxfId="94"/>
    <tableColumn id="3" name="Cargo Pretendido" dataDxfId="93"/>
    <tableColumn id="4" name="Nome Candidato" dataDxfId="92"/>
    <tableColumn id="5" name="CPF" dataDxfId="91"/>
    <tableColumn id="13" name="Deficiência" dataDxfId="90"/>
    <tableColumn id="14" name="Data/Hora da Inscrição" dataDxfId="89"/>
    <tableColumn id="2" name="Pontuação Análise Currícular" dataDxfId="88"/>
    <tableColumn id="10" name="Experiencia HEAPA" dataDxfId="87"/>
    <tableColumn id="11" name="Tempo de Experiência na função meses (critério de desempate)" dataDxfId="86"/>
    <tableColumn id="6" name="Tempo de Experiencia Meses (critério de desempate)" dataDxfId="85"/>
    <tableColumn id="16" name="Data da Prova Técnica" dataDxfId="84"/>
    <tableColumn id="17" name="Nota da Prova Técnica" dataDxfId="83"/>
    <tableColumn id="18" name="Resultado da Prova Técnica" dataDxfId="82"/>
    <tableColumn id="12" name="Somatório e Pontuação" dataDxfId="81"/>
  </tableColumns>
  <tableStyleInfo name="TableStyleMedium2" showFirstColumn="0" showLastColumn="0" showRowStripes="1" showColumnStripes="0"/>
</table>
</file>

<file path=xl/tables/table5.xml><?xml version="1.0" encoding="utf-8"?>
<table xmlns="http://schemas.openxmlformats.org/spreadsheetml/2006/main" id="4" name="Tabela13245" displayName="Tabela13245" ref="A4:N7" totalsRowShown="0" headerRowDxfId="341" dataDxfId="339" headerRowBorderDxfId="340" tableBorderDxfId="338" totalsRowBorderDxfId="337">
  <sortState ref="A5:N7">
    <sortCondition descending="1" ref="N5:N7"/>
  </sortState>
  <tableColumns count="14">
    <tableColumn id="1" name="Edital" dataDxfId="336" totalsRowDxfId="335"/>
    <tableColumn id="9" name="Candidato" dataDxfId="334" totalsRowDxfId="333"/>
    <tableColumn id="3" name="Cargo Pretendido" dataDxfId="332" totalsRowDxfId="331"/>
    <tableColumn id="4" name="Nome Candidato" dataDxfId="330" totalsRowDxfId="329"/>
    <tableColumn id="5" name="CPF" dataDxfId="328" totalsRowDxfId="327"/>
    <tableColumn id="13" name="Deficiência" dataDxfId="326" totalsRowDxfId="325"/>
    <tableColumn id="14" name="Data/Hora da Inscrição" dataDxfId="324" totalsRowDxfId="323"/>
    <tableColumn id="2" name="Pontuação Análise Currícular" dataDxfId="322" totalsRowDxfId="321"/>
    <tableColumn id="10" name="Experiencia HEAPA" dataDxfId="320" totalsRowDxfId="319"/>
    <tableColumn id="6" name="Tempo de Experiência na função meses (critério de desempate)" dataDxfId="318" totalsRowDxfId="317"/>
    <tableColumn id="7" name="Data da Prova Técnica" dataDxfId="76" totalsRowDxfId="79"/>
    <tableColumn id="8" name="Nota da Prova Técnica" dataDxfId="74" totalsRowDxfId="78"/>
    <tableColumn id="11" name="Resultado da Prova Técnica" dataDxfId="75" totalsRowDxfId="77"/>
    <tableColumn id="12" name="Somatório e Pontuação" dataDxfId="316" totalsRowDxfId="315"/>
  </tableColumns>
  <tableStyleInfo name="TableStyleMedium2" showFirstColumn="0" showLastColumn="0" showRowStripes="1" showColumnStripes="0"/>
</table>
</file>

<file path=xl/tables/table6.xml><?xml version="1.0" encoding="utf-8"?>
<table xmlns="http://schemas.openxmlformats.org/spreadsheetml/2006/main" id="6" name="Tabela132457" displayName="Tabela132457" ref="A4:O7" totalsRowShown="0" headerRowDxfId="314" dataDxfId="312" headerRowBorderDxfId="313" tableBorderDxfId="311" totalsRowBorderDxfId="310">
  <sortState ref="A5:S7">
    <sortCondition descending="1" ref="O5:O7"/>
  </sortState>
  <tableColumns count="15">
    <tableColumn id="1" name="Edital" dataDxfId="309" totalsRowDxfId="308"/>
    <tableColumn id="9" name="Candidato" dataDxfId="307" totalsRowDxfId="306"/>
    <tableColumn id="3" name="Cargo Pretendido" dataDxfId="305" totalsRowDxfId="304"/>
    <tableColumn id="4" name="Nome Candidato" dataDxfId="303" totalsRowDxfId="302"/>
    <tableColumn id="5" name="CPF" dataDxfId="301" totalsRowDxfId="300"/>
    <tableColumn id="13" name="Deficiência" dataDxfId="299" totalsRowDxfId="298"/>
    <tableColumn id="14" name="Data/Hora da Inscrição" dataDxfId="297" totalsRowDxfId="296"/>
    <tableColumn id="2" name="Pontuação Análise Currícular" dataDxfId="295" totalsRowDxfId="294"/>
    <tableColumn id="7" name="Especialização" dataDxfId="293" totalsRowDxfId="292"/>
    <tableColumn id="10" name="Experiencia HEAPA" dataDxfId="291" totalsRowDxfId="290"/>
    <tableColumn id="6" name="Data da Prova Técnica" dataDxfId="70" totalsRowDxfId="73"/>
    <tableColumn id="11" name="Nota da Prova Técnica" dataDxfId="69" totalsRowDxfId="72"/>
    <tableColumn id="15" name="Resultado da Prova Técnica" dataDxfId="68" totalsRowDxfId="71"/>
    <tableColumn id="8" name="Tempo de Experiência na função meses (critério de desempate)" dataDxfId="289" totalsRowDxfId="288"/>
    <tableColumn id="12" name="Somatório e Pontuação" dataDxfId="287" totalsRowDxfId="286">
      <calculatedColumnFormula>SUM(Tabela132457[[#This Row],[Pontuação Análise Currícular]],Tabela132457[[#This Row],[Especialização]],Tabela132457[[#This Row],[Nota da Prova Técnica]])</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7" name="Tabela1324578" displayName="Tabela1324578" ref="A4:O16" totalsRowShown="0" headerRowDxfId="285" dataDxfId="283" headerRowBorderDxfId="284" tableBorderDxfId="282" totalsRowBorderDxfId="281">
  <sortState ref="A5:O16">
    <sortCondition descending="1" ref="O5:O16"/>
  </sortState>
  <tableColumns count="15">
    <tableColumn id="1" name="Edital" dataDxfId="280" totalsRowDxfId="279"/>
    <tableColumn id="9" name="Candidato" dataDxfId="278" totalsRowDxfId="277"/>
    <tableColumn id="3" name="Cargo Pretendido" dataDxfId="276" totalsRowDxfId="275"/>
    <tableColumn id="4" name="Nome Candidato" dataDxfId="274" totalsRowDxfId="273"/>
    <tableColumn id="5" name="CPF" dataDxfId="272" totalsRowDxfId="271"/>
    <tableColumn id="13" name="Deficiência" dataDxfId="270" totalsRowDxfId="269"/>
    <tableColumn id="14" name="Data/Hora da Inscrição" dataDxfId="268" totalsRowDxfId="267"/>
    <tableColumn id="2" name="Pontuação Análise Currícular" dataDxfId="266" totalsRowDxfId="265"/>
    <tableColumn id="7" name="Especialização" dataDxfId="264" totalsRowDxfId="263"/>
    <tableColumn id="10" name="Experiencia HEAPA" dataDxfId="262" totalsRowDxfId="261"/>
    <tableColumn id="8" name="Data da Prova Técnica" dataDxfId="64" totalsRowDxfId="67"/>
    <tableColumn id="11" name="Nota da Prova Técnica" dataDxfId="62" totalsRowDxfId="66"/>
    <tableColumn id="15" name="Resultado da Prova Técnica" dataDxfId="63" totalsRowDxfId="65"/>
    <tableColumn id="6" name="Tempo de Experiência na função meses (critério de desempate)" dataDxfId="260" totalsRowDxfId="259"/>
    <tableColumn id="12" name="Somatório e Pontuação" dataDxfId="258" totalsRowDxfId="257"/>
  </tableColumns>
  <tableStyleInfo name="TableStyleMedium2" showFirstColumn="0" showLastColumn="0" showRowStripes="1" showColumnStripes="0"/>
</table>
</file>

<file path=xl/tables/table8.xml><?xml version="1.0" encoding="utf-8"?>
<table xmlns="http://schemas.openxmlformats.org/spreadsheetml/2006/main" id="8" name="Tabela13245789" displayName="Tabela13245789" ref="A4:O5" totalsRowShown="0" headerRowDxfId="256" dataDxfId="254" headerRowBorderDxfId="255" tableBorderDxfId="253" totalsRowBorderDxfId="252">
  <sortState ref="A5:O7">
    <sortCondition descending="1" ref="O5:O7"/>
  </sortState>
  <tableColumns count="15">
    <tableColumn id="1" name="Edital" dataDxfId="251" totalsRowDxfId="250"/>
    <tableColumn id="9" name="Candidato" dataDxfId="249" totalsRowDxfId="248"/>
    <tableColumn id="3" name="Cargo Pretendido" dataDxfId="247" totalsRowDxfId="246"/>
    <tableColumn id="4" name="Nome Candidato" dataDxfId="245" totalsRowDxfId="244"/>
    <tableColumn id="5" name="CPF" dataDxfId="243" totalsRowDxfId="242"/>
    <tableColumn id="13" name="Deficiência" dataDxfId="241" totalsRowDxfId="240"/>
    <tableColumn id="14" name="Data/Hora da Inscrição" dataDxfId="239" totalsRowDxfId="238"/>
    <tableColumn id="2" name="Pontuação Análise Currícular" dataDxfId="237" totalsRowDxfId="236"/>
    <tableColumn id="7" name="Especialização" dataDxfId="235" totalsRowDxfId="234"/>
    <tableColumn id="10" name="Experiencia HEAPA" dataDxfId="233" totalsRowDxfId="232"/>
    <tableColumn id="6" name="Tempo de Experiência na função meses (critério de desempate)" dataDxfId="231" totalsRowDxfId="230"/>
    <tableColumn id="8" name="Data da Prova Técnica" dataDxfId="58" totalsRowDxfId="61"/>
    <tableColumn id="11" name="Nota da Prova Técnica" dataDxfId="57" totalsRowDxfId="60"/>
    <tableColumn id="15" name="Resultado da Prova Técnica" dataDxfId="56" totalsRowDxfId="59"/>
    <tableColumn id="12" name="Somatório e Pontuação" dataDxfId="229" totalsRowDxfId="228">
      <calculatedColumnFormula>SUM(Tabela13245789[Pontuação Análise Currícular],Tabela13245789[Especialização],Tabela13245789[Nota da Prova Técnica])</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9" name="Tabela1324578910" displayName="Tabela1324578910" ref="A4:O11" totalsRowShown="0" headerRowDxfId="227" dataDxfId="225" headerRowBorderDxfId="226" tableBorderDxfId="224" totalsRowBorderDxfId="223">
  <sortState ref="A5:P15">
    <sortCondition descending="1" ref="O5:O7"/>
  </sortState>
  <tableColumns count="15">
    <tableColumn id="1" name="Edital" dataDxfId="222" totalsRowDxfId="221"/>
    <tableColumn id="9" name="Candidato" dataDxfId="220" totalsRowDxfId="219"/>
    <tableColumn id="3" name="Cargo Pretendido" dataDxfId="218" totalsRowDxfId="217"/>
    <tableColumn id="4" name="Nome Candidato" dataDxfId="216" totalsRowDxfId="215"/>
    <tableColumn id="5" name="CPF" dataDxfId="214" totalsRowDxfId="213"/>
    <tableColumn id="13" name="Deficiência" dataDxfId="212" totalsRowDxfId="211"/>
    <tableColumn id="14" name="Data/Hora da Inscrição" dataDxfId="210" totalsRowDxfId="209"/>
    <tableColumn id="2" name="Pontuação Análise Currícular" dataDxfId="208" totalsRowDxfId="207"/>
    <tableColumn id="7" name="Especialização" dataDxfId="206" totalsRowDxfId="205"/>
    <tableColumn id="10" name="Experiencia HEAPA" dataDxfId="204" totalsRowDxfId="203"/>
    <tableColumn id="6" name="Tempo de Experiência na função meses (critério de desempate)" dataDxfId="202" totalsRowDxfId="201"/>
    <tableColumn id="8" name="Data da Prova Técnica" dataDxfId="52" totalsRowDxfId="55"/>
    <tableColumn id="11" name="Nota da Prova Técnica" dataDxfId="50" totalsRowDxfId="54">
      <calculatedColumnFormula>VLOOKUP(Tabela1324578910[[#This Row],[Nome Candidato]],'[1]Convocação prova técnica'!$C:$H,6,0)</calculatedColumnFormula>
    </tableColumn>
    <tableColumn id="15" name="Resultado da Prova Técnica" dataDxfId="51" totalsRowDxfId="53"/>
    <tableColumn id="12" name="Somatório e Pontuação" dataDxfId="200" totalsRowDxfId="199">
      <calculatedColumnFormula>SUM(Tabela1324578910[[#This Row],[Pontuação Análise Currícular]],Tabela1324578910[[#This Row],[Nota da Prova Técnica]])</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id="10" name="Tabela1324578911" displayName="Tabela1324578911" ref="A4:O6" totalsRowShown="0" headerRowDxfId="28" dataDxfId="198" headerRowBorderDxfId="45" tableBorderDxfId="46" totalsRowBorderDxfId="44">
  <sortState ref="A5:O7">
    <sortCondition descending="1" ref="O5:O7"/>
  </sortState>
  <tableColumns count="15">
    <tableColumn id="1" name="Edital" dataDxfId="43" totalsRowDxfId="197"/>
    <tableColumn id="9" name="Candidato" dataDxfId="42" totalsRowDxfId="196"/>
    <tableColumn id="3" name="Cargo Pretendido" dataDxfId="41" totalsRowDxfId="195"/>
    <tableColumn id="4" name="Nome Candidato" dataDxfId="40" totalsRowDxfId="194"/>
    <tableColumn id="5" name="CPF" dataDxfId="39" totalsRowDxfId="193"/>
    <tableColumn id="13" name="Deficiência" dataDxfId="38" totalsRowDxfId="192"/>
    <tableColumn id="14" name="Data/Hora da Inscrição" dataDxfId="37" totalsRowDxfId="191"/>
    <tableColumn id="2" name="Pontuação Análise Currícular" dataDxfId="36" totalsRowDxfId="190"/>
    <tableColumn id="7" name="Especialização" dataDxfId="35" totalsRowDxfId="189"/>
    <tableColumn id="10" name="Experiencia HEAPA" dataDxfId="34" totalsRowDxfId="188"/>
    <tableColumn id="6" name="Tempo de Experiência na função meses (critério de desempate)" dataDxfId="33" totalsRowDxfId="187"/>
    <tableColumn id="8" name="Data da Prova Técnica" dataDxfId="32" totalsRowDxfId="49"/>
    <tableColumn id="11" name="Nota da Prova Técnica" dataDxfId="31" totalsRowDxfId="48"/>
    <tableColumn id="15" name="Resultado da Prova Técnica" dataDxfId="30" totalsRowDxfId="47"/>
    <tableColumn id="12" name="Somatório e Pontuação" dataDxfId="29" totalsRowDxfId="186">
      <calculatedColumnFormula>SUM(Tabela1324578911[[#This Row],[Pontuação Análise Currícular]],Tabela1324578911[[#This Row],[Nota da Prova Técnica]])</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id="11" name="Tabela132457891112" displayName="Tabela132457891112" ref="A4:O6" totalsRowShown="0" headerRowDxfId="185" dataDxfId="183" headerRowBorderDxfId="184" tableBorderDxfId="182" totalsRowBorderDxfId="181">
  <sortState ref="A5:O7">
    <sortCondition descending="1" ref="O5:O7"/>
  </sortState>
  <tableColumns count="15">
    <tableColumn id="1" name="Edital" dataDxfId="180" totalsRowDxfId="179"/>
    <tableColumn id="9" name="Candidato" dataDxfId="178" totalsRowDxfId="177"/>
    <tableColumn id="3" name="Cargo Pretendido" dataDxfId="176" totalsRowDxfId="175"/>
    <tableColumn id="4" name="Nome Candidato" dataDxfId="174" totalsRowDxfId="173"/>
    <tableColumn id="5" name="CPF" dataDxfId="172" totalsRowDxfId="171"/>
    <tableColumn id="13" name="Deficiência" dataDxfId="170" totalsRowDxfId="169"/>
    <tableColumn id="14" name="Data/Hora da Inscrição" dataDxfId="168" totalsRowDxfId="167"/>
    <tableColumn id="2" name="Pontuação Análise Currícular" dataDxfId="166" totalsRowDxfId="165"/>
    <tableColumn id="7" name="Especialização" dataDxfId="164" totalsRowDxfId="163"/>
    <tableColumn id="10" name="Experiencia HEAPA" dataDxfId="162" totalsRowDxfId="161"/>
    <tableColumn id="6" name="Tempo de Experiência na função meses (critério de desempate)" dataDxfId="160" totalsRowDxfId="159"/>
    <tableColumn id="8" name="Data da Prova Técnica" dataDxfId="24" totalsRowDxfId="27"/>
    <tableColumn id="11" name="Nota da Prova Técnica" dataDxfId="23" totalsRowDxfId="26"/>
    <tableColumn id="15" name="Resultado da Prova Técnica" dataDxfId="22" totalsRowDxfId="25"/>
    <tableColumn id="12" name="Somatório e Pontuação" dataDxfId="158" totalsRowDxfId="157"/>
  </tableColumns>
  <tableStyleInfo name="TableStyleMedium2" showFirstColumn="0" showLastColumn="0" showRowStripes="1" showColumnStripes="0"/>
</table>
</file>

<file path=xl/tables/table12.xml><?xml version="1.0" encoding="utf-8"?>
<table xmlns="http://schemas.openxmlformats.org/spreadsheetml/2006/main" id="12" name="Tabela1324578913" displayName="Tabela1324578913" ref="A4:O26" totalsRowShown="0" headerRowDxfId="156" dataDxfId="154" headerRowBorderDxfId="155" tableBorderDxfId="153" totalsRowBorderDxfId="152">
  <autoFilter ref="A4:O26"/>
  <sortState ref="A5:O26">
    <sortCondition descending="1" ref="O5:O26"/>
  </sortState>
  <tableColumns count="15">
    <tableColumn id="1" name="Edital" dataDxfId="151" totalsRowDxfId="150"/>
    <tableColumn id="9" name="Candidato" dataDxfId="149" totalsRowDxfId="148"/>
    <tableColumn id="3" name="Cargo Pretendido" dataDxfId="147" totalsRowDxfId="146"/>
    <tableColumn id="4" name="Nome Candidato" dataDxfId="145" totalsRowDxfId="144"/>
    <tableColumn id="5" name="CPF" dataDxfId="143" totalsRowDxfId="142"/>
    <tableColumn id="13" name="Deficiência" dataDxfId="141" totalsRowDxfId="140"/>
    <tableColumn id="14" name="Data/Hora da Inscrição" dataDxfId="139" totalsRowDxfId="138"/>
    <tableColumn id="2" name="Pontuação Análise Currícular" dataDxfId="137" totalsRowDxfId="136"/>
    <tableColumn id="7" name="Especialização" dataDxfId="135" totalsRowDxfId="134"/>
    <tableColumn id="10" name="Experiencia HEAPA" dataDxfId="133" totalsRowDxfId="132"/>
    <tableColumn id="6" name="Tempo de Experiência na função meses (critério de desempate)" dataDxfId="131" totalsRowDxfId="130"/>
    <tableColumn id="8" name="Data da Prova Técnica" dataDxfId="18" totalsRowDxfId="21"/>
    <tableColumn id="11" name="Nota da Prova Técnica" dataDxfId="16" totalsRowDxfId="20"/>
    <tableColumn id="15" name="Resultado da Prova Técnica" dataDxfId="17" totalsRowDxfId="19"/>
    <tableColumn id="12" name="Somatório e Pontuação" dataDxfId="129" totalsRowDxfId="128"/>
  </tableColumns>
  <tableStyleInfo name="TableStyleMedium2" showFirstColumn="0" showLastColumn="0" showRowStripes="1" showColumnStripes="0"/>
</table>
</file>

<file path=xl/tables/table13.xml><?xml version="1.0" encoding="utf-8"?>
<table xmlns="http://schemas.openxmlformats.org/spreadsheetml/2006/main" id="13" name="Tabela1324578914" displayName="Tabela1324578914" ref="A4:O7" totalsRowShown="0" headerRowDxfId="127" dataDxfId="125" headerRowBorderDxfId="126" tableBorderDxfId="124" totalsRowBorderDxfId="123">
  <sortState ref="A5:O7">
    <sortCondition descending="1" ref="O5:O7"/>
  </sortState>
  <tableColumns count="15">
    <tableColumn id="1" name="Edital" dataDxfId="122" totalsRowDxfId="121"/>
    <tableColumn id="9" name="Candidato" dataDxfId="120" totalsRowDxfId="119"/>
    <tableColumn id="3" name="Cargo Pretendido" dataDxfId="118" totalsRowDxfId="117"/>
    <tableColumn id="4" name="Nome Candidato" dataDxfId="116" totalsRowDxfId="115"/>
    <tableColumn id="5" name="CPF" dataDxfId="114" totalsRowDxfId="113"/>
    <tableColumn id="13" name="Deficiência" dataDxfId="112" totalsRowDxfId="111"/>
    <tableColumn id="14" name="Data/Hora da Inscrição" dataDxfId="110" totalsRowDxfId="109"/>
    <tableColumn id="2" name="Pontuação Análise Currícular" dataDxfId="108" totalsRowDxfId="107"/>
    <tableColumn id="7" name="Especialização" dataDxfId="106" totalsRowDxfId="105"/>
    <tableColumn id="10" name="Experiencia HEAPA" dataDxfId="104" totalsRowDxfId="103"/>
    <tableColumn id="6" name="Tempo de Experiência na função meses (critério de desempate)" dataDxfId="102" totalsRowDxfId="101"/>
    <tableColumn id="8" name="Data da Prova Técnica" dataDxfId="12" totalsRowDxfId="15"/>
    <tableColumn id="11" name="Nota da Prova Técnica" dataDxfId="10" totalsRowDxfId="14"/>
    <tableColumn id="15" name="Resultado da Prova Técnica" dataDxfId="11" totalsRowDxfId="13"/>
    <tableColumn id="12" name="Somatório e Pontuação" dataDxfId="100" totalsRowDxfId="99"/>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S18"/>
  <sheetViews>
    <sheetView showGridLines="0" tabSelected="1" zoomScale="85" zoomScaleNormal="85" workbookViewId="0">
      <selection sqref="A1:H1"/>
    </sheetView>
  </sheetViews>
  <sheetFormatPr defaultColWidth="9.140625" defaultRowHeight="12.75" x14ac:dyDescent="0.25"/>
  <cols>
    <col min="1" max="2" width="11.140625" style="2" customWidth="1"/>
    <col min="3" max="3" width="29.5703125" style="2" customWidth="1"/>
    <col min="4" max="4" width="38.28515625" style="1" customWidth="1"/>
    <col min="5" max="5" width="17.42578125" style="2" customWidth="1"/>
    <col min="6" max="6" width="11" style="2" customWidth="1"/>
    <col min="7" max="7" width="17.42578125" style="2" customWidth="1"/>
    <col min="8" max="8" width="18.140625" style="2" customWidth="1"/>
    <col min="9" max="9" width="19.28515625" style="3" hidden="1" customWidth="1"/>
    <col min="10" max="10" width="24.28515625" style="3" hidden="1" customWidth="1"/>
    <col min="11" max="11" width="16.5703125" style="3" customWidth="1"/>
    <col min="12" max="12" width="16" style="3" customWidth="1"/>
    <col min="13" max="13" width="18.140625" style="1" customWidth="1"/>
    <col min="14" max="14" width="16.140625" style="1" bestFit="1" customWidth="1"/>
    <col min="15" max="16384" width="9.140625" style="1"/>
  </cols>
  <sheetData>
    <row r="1" spans="1:16139" ht="20.100000000000001" customHeight="1" x14ac:dyDescent="0.25">
      <c r="A1" s="100" t="s">
        <v>4</v>
      </c>
      <c r="B1" s="100"/>
      <c r="C1" s="100"/>
      <c r="D1" s="100"/>
      <c r="E1" s="100"/>
      <c r="F1" s="100"/>
      <c r="G1" s="100"/>
      <c r="H1" s="100"/>
      <c r="I1" s="101"/>
      <c r="J1" s="101"/>
      <c r="K1" s="101"/>
      <c r="L1" s="101"/>
      <c r="M1" s="101"/>
    </row>
    <row r="2" spans="1:16139" ht="20.100000000000001" customHeight="1" x14ac:dyDescent="0.25">
      <c r="A2" s="100" t="s">
        <v>5</v>
      </c>
      <c r="B2" s="100"/>
      <c r="C2" s="100"/>
      <c r="D2" s="100"/>
      <c r="E2" s="100"/>
      <c r="F2" s="100"/>
      <c r="G2" s="100"/>
      <c r="H2" s="100"/>
      <c r="I2" s="102"/>
      <c r="J2" s="102"/>
      <c r="K2" s="102"/>
      <c r="L2" s="102"/>
      <c r="M2" s="102"/>
    </row>
    <row r="3" spans="1:16139" ht="20.100000000000001" customHeight="1" x14ac:dyDescent="0.25">
      <c r="A3" s="104" t="s">
        <v>48</v>
      </c>
      <c r="B3" s="105"/>
      <c r="C3" s="105"/>
      <c r="D3" s="105"/>
      <c r="E3" s="105"/>
      <c r="F3" s="105"/>
      <c r="G3" s="105"/>
      <c r="H3" s="105"/>
      <c r="I3" s="103"/>
      <c r="J3" s="103"/>
      <c r="K3" s="103"/>
      <c r="L3" s="103"/>
      <c r="M3" s="103"/>
    </row>
    <row r="4" spans="1:16139" s="4" customFormat="1" ht="48" customHeight="1" x14ac:dyDescent="0.25">
      <c r="A4" s="8" t="s">
        <v>0</v>
      </c>
      <c r="B4" s="8" t="s">
        <v>10</v>
      </c>
      <c r="C4" s="5" t="s">
        <v>1</v>
      </c>
      <c r="D4" s="5" t="s">
        <v>2</v>
      </c>
      <c r="E4" s="5" t="s">
        <v>3</v>
      </c>
      <c r="F4" s="5" t="s">
        <v>25</v>
      </c>
      <c r="G4" s="5" t="s">
        <v>27</v>
      </c>
      <c r="H4" s="6" t="s">
        <v>7</v>
      </c>
      <c r="I4" s="7" t="s">
        <v>9</v>
      </c>
      <c r="J4" s="7" t="s">
        <v>28</v>
      </c>
      <c r="K4" s="7" t="s">
        <v>220</v>
      </c>
      <c r="L4" s="7" t="s">
        <v>221</v>
      </c>
      <c r="M4" s="9" t="s">
        <v>223</v>
      </c>
      <c r="N4" s="58" t="s">
        <v>6</v>
      </c>
    </row>
    <row r="5" spans="1:16139" s="4" customFormat="1" ht="21" customHeight="1" x14ac:dyDescent="0.2">
      <c r="A5" s="10" t="s">
        <v>47</v>
      </c>
      <c r="B5" s="10" t="s">
        <v>11</v>
      </c>
      <c r="C5" s="11" t="s">
        <v>44</v>
      </c>
      <c r="D5" s="15" t="s">
        <v>42</v>
      </c>
      <c r="E5" s="16">
        <v>2983964130</v>
      </c>
      <c r="F5" s="12" t="s">
        <v>26</v>
      </c>
      <c r="G5" s="12" t="s">
        <v>45</v>
      </c>
      <c r="H5" s="13">
        <v>5</v>
      </c>
      <c r="I5" s="14">
        <v>0</v>
      </c>
      <c r="J5" s="18">
        <v>120</v>
      </c>
      <c r="K5" s="96">
        <v>45540</v>
      </c>
      <c r="L5" s="18" t="s">
        <v>222</v>
      </c>
      <c r="M5" s="26" t="s">
        <v>222</v>
      </c>
      <c r="N5" s="98">
        <v>5</v>
      </c>
    </row>
    <row r="6" spans="1:16139" s="4" customFormat="1" ht="21" customHeight="1" x14ac:dyDescent="0.2">
      <c r="A6" s="10" t="s">
        <v>47</v>
      </c>
      <c r="B6" s="10" t="s">
        <v>13</v>
      </c>
      <c r="C6" s="11" t="s">
        <v>44</v>
      </c>
      <c r="D6" s="15" t="s">
        <v>43</v>
      </c>
      <c r="E6" s="16">
        <v>7077702383</v>
      </c>
      <c r="F6" s="12" t="s">
        <v>26</v>
      </c>
      <c r="G6" s="12" t="s">
        <v>46</v>
      </c>
      <c r="H6" s="13">
        <v>0</v>
      </c>
      <c r="I6" s="14"/>
      <c r="J6" s="18"/>
      <c r="K6" s="18"/>
      <c r="L6" s="18"/>
      <c r="M6" s="26">
        <f>SUM(Tabela13[[#This Row],[Pontuação Análise Currícular]],Tabela13[[#This Row],[Tempo de Experiência na função meses (critério de desempate)]],)</f>
        <v>0</v>
      </c>
      <c r="N6" s="98">
        <f>SUM(Tabela13[[#This Row],[Pontuação Análise Currícular]],Tabela13[[#This Row],[Tempo de Experiência na função meses (critério de desempate)]],)</f>
        <v>0</v>
      </c>
    </row>
    <row r="7" spans="1:16139" s="2" customFormat="1" ht="20.100000000000001" customHeight="1" x14ac:dyDescent="0.25">
      <c r="D7" s="1"/>
      <c r="I7" s="3"/>
      <c r="J7" s="3"/>
      <c r="K7" s="3"/>
      <c r="L7" s="3"/>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row>
    <row r="8" spans="1:16139" s="2" customFormat="1" ht="20.100000000000001" customHeight="1" x14ac:dyDescent="0.25">
      <c r="D8" s="1"/>
      <c r="I8" s="3"/>
      <c r="J8" s="3"/>
      <c r="K8" s="3"/>
      <c r="L8" s="3"/>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row>
    <row r="9" spans="1:16139" s="2" customFormat="1" ht="20.100000000000001" customHeight="1" x14ac:dyDescent="0.25">
      <c r="D9" s="1"/>
      <c r="I9" s="3"/>
      <c r="J9" s="3"/>
      <c r="K9" s="3"/>
      <c r="L9" s="3"/>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row>
    <row r="10" spans="1:16139" s="2" customFormat="1" ht="20.100000000000001" customHeight="1" x14ac:dyDescent="0.25">
      <c r="D10" s="1"/>
      <c r="I10" s="3"/>
      <c r="J10" s="3"/>
      <c r="K10" s="3"/>
      <c r="L10" s="3"/>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row>
    <row r="11" spans="1:16139" s="2" customFormat="1" ht="20.100000000000001" customHeight="1" x14ac:dyDescent="0.25">
      <c r="D11" s="1"/>
      <c r="I11" s="3"/>
      <c r="J11" s="3"/>
      <c r="K11" s="3"/>
      <c r="L11" s="3"/>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row>
    <row r="12" spans="1:16139" s="2" customFormat="1" ht="20.100000000000001" customHeight="1" x14ac:dyDescent="0.25">
      <c r="D12" s="1"/>
      <c r="I12" s="3"/>
      <c r="J12" s="3"/>
      <c r="K12" s="3"/>
      <c r="L12" s="3"/>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row>
    <row r="13" spans="1:16139" s="2" customFormat="1" ht="20.100000000000001" customHeight="1" x14ac:dyDescent="0.25">
      <c r="D13" s="1"/>
      <c r="I13" s="3"/>
      <c r="J13" s="3"/>
      <c r="K13" s="3"/>
      <c r="L13" s="3"/>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row>
    <row r="14" spans="1:16139" s="2" customFormat="1" ht="20.100000000000001" customHeight="1" x14ac:dyDescent="0.25">
      <c r="D14" s="1"/>
      <c r="I14" s="3"/>
      <c r="J14" s="3"/>
      <c r="K14" s="3"/>
      <c r="L14" s="3"/>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row>
    <row r="15" spans="1:16139" s="2" customFormat="1" ht="20.100000000000001" customHeight="1" x14ac:dyDescent="0.25">
      <c r="D15" s="1"/>
      <c r="I15" s="3"/>
      <c r="J15" s="3"/>
      <c r="K15" s="3"/>
      <c r="L15" s="3"/>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row>
    <row r="16" spans="1:16139" s="2" customFormat="1" ht="20.100000000000001" customHeight="1" x14ac:dyDescent="0.25">
      <c r="D16" s="1"/>
      <c r="I16" s="3"/>
      <c r="J16" s="3"/>
      <c r="K16" s="3"/>
      <c r="L16" s="3"/>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row>
    <row r="17" spans="4:16139" s="2" customFormat="1" ht="20.100000000000001" customHeight="1" x14ac:dyDescent="0.25">
      <c r="D17" s="1"/>
      <c r="I17" s="3"/>
      <c r="J17" s="3"/>
      <c r="K17" s="3"/>
      <c r="L17" s="3"/>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row>
    <row r="18" spans="4:16139" s="2" customFormat="1" ht="20.100000000000001" customHeight="1" x14ac:dyDescent="0.25">
      <c r="D18" s="1"/>
      <c r="I18" s="3"/>
      <c r="J18" s="3"/>
      <c r="K18" s="3"/>
      <c r="L18" s="3"/>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row>
  </sheetData>
  <mergeCells count="4">
    <mergeCell ref="A1:H1"/>
    <mergeCell ref="I1:M3"/>
    <mergeCell ref="A2:H2"/>
    <mergeCell ref="A3:H3"/>
  </mergeCells>
  <conditionalFormatting sqref="E1:E5 E7:E1048576">
    <cfRule type="duplicateValues" dxfId="9" priority="3"/>
  </conditionalFormatting>
  <conditionalFormatting sqref="E6">
    <cfRule type="duplicateValues" dxfId="8" priority="1"/>
  </conditionalFormatting>
  <dataValidations disablePrompts="1" count="1">
    <dataValidation type="list" allowBlank="1" showInputMessage="1" showErrorMessage="1" sqref="WVG5 WLK5 WBO5 VRS5 VHW5 UYA5 UOE5 UEI5 TUM5 TKQ5 TAU5 SQY5 SHC5 RXG5 RNK5 RDO5 QTS5 QJW5 QAA5 PQE5 PGI5 OWM5 OMQ5 OCU5 NSY5 NJC5 MZG5 MPK5 MFO5 LVS5 LLW5 LCA5 KSE5 KII5 JYM5 JOQ5 JEU5 IUY5 ILC5 IBG5 HRK5 HHO5 GXS5 GNW5 GEA5 FUE5 FKI5 FAM5 EQQ5 EGU5 DWY5 DNC5 DDG5 CTK5 CJO5 BZS5 BPW5 BGA5 AWE5 AMI5 ACM5 SQ5 IU5">
      <formula1>"CANCELADO,CLASSIFICADO,DESCLASSIFICADO"</formula1>
    </dataValidation>
  </dataValidations>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zoomScale="80" zoomScaleNormal="80" workbookViewId="0">
      <selection activeCell="A4" sqref="A4:O8"/>
    </sheetView>
  </sheetViews>
  <sheetFormatPr defaultRowHeight="39.75" customHeight="1" x14ac:dyDescent="0.25"/>
  <cols>
    <col min="1" max="1" width="14.5703125" customWidth="1"/>
    <col min="2" max="2" width="14.42578125" customWidth="1"/>
    <col min="3" max="3" width="18.7109375" customWidth="1"/>
    <col min="4" max="4" width="27.42578125" customWidth="1"/>
    <col min="5" max="5" width="18.5703125" customWidth="1"/>
    <col min="6" max="6" width="13.85546875" customWidth="1"/>
    <col min="7" max="7" width="19.140625" customWidth="1"/>
    <col min="8" max="8" width="15.28515625" customWidth="1"/>
    <col min="9" max="9" width="17.42578125" hidden="1" customWidth="1"/>
    <col min="10" max="10" width="18" hidden="1" customWidth="1"/>
    <col min="11" max="11" width="22.85546875" customWidth="1"/>
    <col min="12" max="12" width="17.28515625" customWidth="1"/>
    <col min="13" max="13" width="15.28515625" customWidth="1"/>
    <col min="14" max="14" width="14.28515625" customWidth="1"/>
    <col min="15" max="15" width="13.28515625" customWidth="1"/>
  </cols>
  <sheetData>
    <row r="1" spans="1:15" ht="26.25" customHeight="1" x14ac:dyDescent="0.25">
      <c r="A1" s="100" t="s">
        <v>4</v>
      </c>
      <c r="B1" s="100"/>
      <c r="C1" s="100"/>
      <c r="D1" s="100"/>
      <c r="E1" s="100"/>
      <c r="F1" s="100"/>
      <c r="G1" s="100"/>
      <c r="H1" s="100"/>
      <c r="I1" s="101"/>
      <c r="J1" s="101"/>
      <c r="K1" s="101"/>
      <c r="L1" s="101"/>
      <c r="M1" s="101"/>
      <c r="N1" s="101"/>
    </row>
    <row r="2" spans="1:15" ht="26.25" customHeight="1" x14ac:dyDescent="0.25">
      <c r="A2" s="100" t="s">
        <v>5</v>
      </c>
      <c r="B2" s="100"/>
      <c r="C2" s="100"/>
      <c r="D2" s="100"/>
      <c r="E2" s="100"/>
      <c r="F2" s="100"/>
      <c r="G2" s="100"/>
      <c r="H2" s="100"/>
      <c r="I2" s="102"/>
      <c r="J2" s="102"/>
      <c r="K2" s="102"/>
      <c r="L2" s="102"/>
      <c r="M2" s="102"/>
      <c r="N2" s="102"/>
    </row>
    <row r="3" spans="1:15" ht="26.25" customHeight="1" x14ac:dyDescent="0.25">
      <c r="A3" s="104" t="s">
        <v>48</v>
      </c>
      <c r="B3" s="105"/>
      <c r="C3" s="105"/>
      <c r="D3" s="105"/>
      <c r="E3" s="105"/>
      <c r="F3" s="105"/>
      <c r="G3" s="105"/>
      <c r="H3" s="105"/>
      <c r="I3" s="103"/>
      <c r="J3" s="103"/>
      <c r="K3" s="103"/>
      <c r="L3" s="103"/>
      <c r="M3" s="103"/>
      <c r="N3" s="103"/>
    </row>
    <row r="4" spans="1:15" ht="39.75" customHeight="1" x14ac:dyDescent="0.25">
      <c r="A4" s="54" t="s">
        <v>0</v>
      </c>
      <c r="B4" s="54" t="s">
        <v>10</v>
      </c>
      <c r="C4" s="55" t="s">
        <v>1</v>
      </c>
      <c r="D4" s="55" t="s">
        <v>2</v>
      </c>
      <c r="E4" s="55" t="s">
        <v>3</v>
      </c>
      <c r="F4" s="55" t="s">
        <v>25</v>
      </c>
      <c r="G4" s="55" t="s">
        <v>27</v>
      </c>
      <c r="H4" s="56" t="s">
        <v>7</v>
      </c>
      <c r="I4" s="57" t="s">
        <v>9</v>
      </c>
      <c r="J4" s="57" t="s">
        <v>28</v>
      </c>
      <c r="K4" s="57" t="s">
        <v>217</v>
      </c>
      <c r="L4" s="97" t="s">
        <v>220</v>
      </c>
      <c r="M4" s="97" t="s">
        <v>221</v>
      </c>
      <c r="N4" s="58" t="s">
        <v>223</v>
      </c>
      <c r="O4" s="58" t="s">
        <v>224</v>
      </c>
    </row>
    <row r="5" spans="1:15" s="4" customFormat="1" ht="21" customHeight="1" x14ac:dyDescent="0.25">
      <c r="A5" s="25" t="s">
        <v>47</v>
      </c>
      <c r="B5" s="10" t="s">
        <v>11</v>
      </c>
      <c r="C5" s="11" t="s">
        <v>31</v>
      </c>
      <c r="D5" s="15" t="s">
        <v>49</v>
      </c>
      <c r="E5" s="16">
        <v>5711897179</v>
      </c>
      <c r="F5" s="12" t="s">
        <v>26</v>
      </c>
      <c r="G5" s="59" t="s">
        <v>55</v>
      </c>
      <c r="H5" s="13">
        <v>5</v>
      </c>
      <c r="I5" s="14"/>
      <c r="J5" s="18"/>
      <c r="K5" s="18">
        <v>3</v>
      </c>
      <c r="L5" s="96">
        <v>45541</v>
      </c>
      <c r="M5" s="18">
        <v>10</v>
      </c>
      <c r="N5" s="26" t="s">
        <v>225</v>
      </c>
      <c r="O5" s="26">
        <f>SUM(H5,M5)</f>
        <v>15</v>
      </c>
    </row>
    <row r="6" spans="1:15" s="4" customFormat="1" ht="21" customHeight="1" x14ac:dyDescent="0.25">
      <c r="A6" s="25" t="s">
        <v>47</v>
      </c>
      <c r="B6" s="10" t="s">
        <v>18</v>
      </c>
      <c r="C6" s="11" t="s">
        <v>31</v>
      </c>
      <c r="D6" s="15" t="s">
        <v>52</v>
      </c>
      <c r="E6" s="16">
        <v>71231626178</v>
      </c>
      <c r="F6" s="12" t="s">
        <v>26</v>
      </c>
      <c r="G6" s="59" t="s">
        <v>58</v>
      </c>
      <c r="H6" s="13">
        <v>5</v>
      </c>
      <c r="I6" s="14"/>
      <c r="J6" s="18"/>
      <c r="K6" s="18">
        <v>0</v>
      </c>
      <c r="L6" s="96">
        <v>45541</v>
      </c>
      <c r="M6" s="18">
        <v>10</v>
      </c>
      <c r="N6" s="26" t="s">
        <v>225</v>
      </c>
      <c r="O6" s="26">
        <f>SUM(H6,M6)</f>
        <v>15</v>
      </c>
    </row>
    <row r="7" spans="1:15" s="4" customFormat="1" ht="21" customHeight="1" x14ac:dyDescent="0.25">
      <c r="A7" s="25" t="s">
        <v>47</v>
      </c>
      <c r="B7" s="10" t="s">
        <v>13</v>
      </c>
      <c r="C7" s="11" t="s">
        <v>31</v>
      </c>
      <c r="D7" s="15" t="s">
        <v>50</v>
      </c>
      <c r="E7" s="16">
        <v>5164141</v>
      </c>
      <c r="F7" s="12" t="s">
        <v>26</v>
      </c>
      <c r="G7" s="59" t="s">
        <v>56</v>
      </c>
      <c r="H7" s="13">
        <v>5</v>
      </c>
      <c r="I7" s="14"/>
      <c r="J7" s="18"/>
      <c r="K7" s="18">
        <v>48</v>
      </c>
      <c r="L7" s="96">
        <v>45541</v>
      </c>
      <c r="M7" s="18">
        <v>8</v>
      </c>
      <c r="N7" s="26" t="s">
        <v>225</v>
      </c>
      <c r="O7" s="26">
        <f>SUM(H7,M7)</f>
        <v>13</v>
      </c>
    </row>
    <row r="8" spans="1:15" s="4" customFormat="1" ht="21" customHeight="1" x14ac:dyDescent="0.25">
      <c r="A8" s="25" t="s">
        <v>47</v>
      </c>
      <c r="B8" s="10" t="s">
        <v>14</v>
      </c>
      <c r="C8" s="11" t="s">
        <v>31</v>
      </c>
      <c r="D8" s="15" t="s">
        <v>54</v>
      </c>
      <c r="E8" s="16">
        <v>652765157</v>
      </c>
      <c r="F8" s="12" t="s">
        <v>26</v>
      </c>
      <c r="G8" s="59">
        <v>45300.676412037035</v>
      </c>
      <c r="H8" s="13">
        <v>0</v>
      </c>
      <c r="I8" s="14"/>
      <c r="J8" s="18"/>
      <c r="K8" s="18">
        <v>12</v>
      </c>
      <c r="L8" s="96">
        <v>45541</v>
      </c>
      <c r="M8" s="18">
        <v>9</v>
      </c>
      <c r="N8" s="26" t="s">
        <v>225</v>
      </c>
      <c r="O8" s="26">
        <f>SUM(H8,M8)</f>
        <v>9</v>
      </c>
    </row>
    <row r="9" spans="1:15" s="4" customFormat="1" ht="21" customHeight="1" x14ac:dyDescent="0.25">
      <c r="A9" s="25" t="s">
        <v>47</v>
      </c>
      <c r="B9" s="10" t="s">
        <v>12</v>
      </c>
      <c r="C9" s="11" t="s">
        <v>31</v>
      </c>
      <c r="D9" s="15" t="s">
        <v>51</v>
      </c>
      <c r="E9" s="16">
        <v>9823250618</v>
      </c>
      <c r="F9" s="12" t="s">
        <v>26</v>
      </c>
      <c r="G9" s="59" t="s">
        <v>57</v>
      </c>
      <c r="H9" s="13">
        <v>5</v>
      </c>
      <c r="I9" s="14"/>
      <c r="J9" s="18"/>
      <c r="K9" s="18">
        <v>14</v>
      </c>
      <c r="L9" s="96">
        <v>45541</v>
      </c>
      <c r="M9" s="18"/>
      <c r="N9" s="26" t="s">
        <v>222</v>
      </c>
      <c r="O9" s="26">
        <f t="shared" ref="O9:O10" si="0">SUM(H9,M9)</f>
        <v>5</v>
      </c>
    </row>
    <row r="10" spans="1:15" s="4" customFormat="1" ht="21" customHeight="1" x14ac:dyDescent="0.25">
      <c r="A10" s="25" t="s">
        <v>47</v>
      </c>
      <c r="B10" s="10" t="s">
        <v>15</v>
      </c>
      <c r="C10" s="11" t="s">
        <v>31</v>
      </c>
      <c r="D10" s="15" t="s">
        <v>53</v>
      </c>
      <c r="E10" s="16">
        <v>4197537107</v>
      </c>
      <c r="F10" s="12" t="s">
        <v>26</v>
      </c>
      <c r="G10" s="59" t="s">
        <v>59</v>
      </c>
      <c r="H10" s="13">
        <v>5</v>
      </c>
      <c r="I10" s="14"/>
      <c r="J10" s="18"/>
      <c r="K10" s="18">
        <v>0</v>
      </c>
      <c r="L10" s="96">
        <v>45541</v>
      </c>
      <c r="M10" s="18"/>
      <c r="N10" s="26" t="s">
        <v>222</v>
      </c>
      <c r="O10" s="26">
        <f t="shared" si="0"/>
        <v>5</v>
      </c>
    </row>
  </sheetData>
  <mergeCells count="4">
    <mergeCell ref="A1:H1"/>
    <mergeCell ref="I1:N3"/>
    <mergeCell ref="A2:H2"/>
    <mergeCell ref="A3:H3"/>
  </mergeCells>
  <conditionalFormatting sqref="E1:E3">
    <cfRule type="duplicateValues" dxfId="7" priority="4"/>
  </conditionalFormatting>
  <conditionalFormatting sqref="E4">
    <cfRule type="duplicateValues" dxfId="6" priority="3"/>
  </conditionalFormatting>
  <conditionalFormatting sqref="E5">
    <cfRule type="duplicateValues" dxfId="5" priority="5"/>
  </conditionalFormatting>
  <conditionalFormatting sqref="E6:E10">
    <cfRule type="duplicateValues" dxfId="4" priority="7"/>
  </conditionalFormatting>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zoomScale="80" zoomScaleNormal="80" workbookViewId="0">
      <selection activeCell="A5" sqref="A5:O6"/>
    </sheetView>
  </sheetViews>
  <sheetFormatPr defaultRowHeight="15" x14ac:dyDescent="0.25"/>
  <cols>
    <col min="1" max="1" width="17.7109375" customWidth="1"/>
    <col min="2" max="2" width="12.85546875" customWidth="1"/>
    <col min="3" max="3" width="27.42578125" customWidth="1"/>
    <col min="4" max="4" width="29.7109375" customWidth="1"/>
    <col min="5" max="5" width="16.42578125" customWidth="1"/>
    <col min="6" max="6" width="11.85546875" customWidth="1"/>
    <col min="7" max="7" width="20.5703125" customWidth="1"/>
    <col min="8" max="8" width="15.5703125" customWidth="1"/>
    <col min="9" max="9" width="13.7109375" hidden="1" customWidth="1"/>
    <col min="10" max="10" width="17.85546875" hidden="1" customWidth="1"/>
    <col min="11" max="11" width="17.85546875" customWidth="1"/>
    <col min="12" max="12" width="15.5703125" customWidth="1"/>
    <col min="13" max="13" width="16.28515625" customWidth="1"/>
    <col min="14" max="14" width="17.85546875" customWidth="1"/>
    <col min="15" max="15" width="14.42578125" customWidth="1"/>
  </cols>
  <sheetData>
    <row r="1" spans="1:15" x14ac:dyDescent="0.25">
      <c r="A1" s="100" t="s">
        <v>4</v>
      </c>
      <c r="B1" s="100"/>
      <c r="C1" s="100"/>
      <c r="D1" s="100"/>
      <c r="E1" s="100"/>
      <c r="F1" s="100"/>
      <c r="G1" s="100"/>
      <c r="H1" s="100"/>
      <c r="I1" s="101"/>
      <c r="J1" s="101"/>
      <c r="K1" s="101"/>
      <c r="L1" s="101"/>
      <c r="M1" s="101"/>
      <c r="N1" s="101"/>
      <c r="O1" s="101"/>
    </row>
    <row r="2" spans="1:15" x14ac:dyDescent="0.25">
      <c r="A2" s="100" t="s">
        <v>5</v>
      </c>
      <c r="B2" s="100"/>
      <c r="C2" s="100"/>
      <c r="D2" s="100"/>
      <c r="E2" s="100"/>
      <c r="F2" s="100"/>
      <c r="G2" s="100"/>
      <c r="H2" s="100"/>
      <c r="I2" s="102"/>
      <c r="J2" s="102"/>
      <c r="K2" s="102"/>
      <c r="L2" s="102"/>
      <c r="M2" s="102"/>
      <c r="N2" s="102"/>
      <c r="O2" s="102"/>
    </row>
    <row r="3" spans="1:15" x14ac:dyDescent="0.25">
      <c r="A3" s="104" t="s">
        <v>48</v>
      </c>
      <c r="B3" s="105"/>
      <c r="C3" s="105"/>
      <c r="D3" s="105"/>
      <c r="E3" s="105"/>
      <c r="F3" s="105"/>
      <c r="G3" s="105"/>
      <c r="H3" s="105"/>
      <c r="I3" s="103"/>
      <c r="J3" s="103"/>
      <c r="K3" s="103"/>
      <c r="L3" s="103"/>
      <c r="M3" s="103"/>
      <c r="N3" s="103"/>
      <c r="O3" s="103"/>
    </row>
    <row r="4" spans="1:15" ht="48.75" customHeight="1" x14ac:dyDescent="0.25">
      <c r="A4" s="54" t="s">
        <v>0</v>
      </c>
      <c r="B4" s="54" t="s">
        <v>10</v>
      </c>
      <c r="C4" s="55" t="s">
        <v>1</v>
      </c>
      <c r="D4" s="55" t="s">
        <v>2</v>
      </c>
      <c r="E4" s="55" t="s">
        <v>3</v>
      </c>
      <c r="F4" s="55" t="s">
        <v>25</v>
      </c>
      <c r="G4" s="55" t="s">
        <v>27</v>
      </c>
      <c r="H4" s="56" t="s">
        <v>7</v>
      </c>
      <c r="I4" s="57" t="s">
        <v>9</v>
      </c>
      <c r="J4" s="57" t="s">
        <v>28</v>
      </c>
      <c r="K4" s="57" t="s">
        <v>217</v>
      </c>
      <c r="L4" s="97" t="s">
        <v>220</v>
      </c>
      <c r="M4" s="97" t="s">
        <v>221</v>
      </c>
      <c r="N4" s="58" t="s">
        <v>223</v>
      </c>
      <c r="O4" s="58" t="s">
        <v>6</v>
      </c>
    </row>
    <row r="5" spans="1:15" x14ac:dyDescent="0.25">
      <c r="A5" s="25" t="s">
        <v>47</v>
      </c>
      <c r="B5" s="10" t="s">
        <v>14</v>
      </c>
      <c r="C5" s="11" t="s">
        <v>41</v>
      </c>
      <c r="D5" s="15" t="s">
        <v>66</v>
      </c>
      <c r="E5" s="60">
        <v>38198886168</v>
      </c>
      <c r="F5" s="61" t="s">
        <v>26</v>
      </c>
      <c r="G5" s="59" t="s">
        <v>72</v>
      </c>
      <c r="H5" s="13">
        <v>5</v>
      </c>
      <c r="I5" s="14"/>
      <c r="J5" s="18"/>
      <c r="K5" s="18">
        <v>3</v>
      </c>
      <c r="L5" s="96">
        <v>45540</v>
      </c>
      <c r="M5" s="18">
        <f>VLOOKUP(D5,'[1]Convocação prova técnica'!$C:$H,6,0)</f>
        <v>8</v>
      </c>
      <c r="N5" s="18" t="s">
        <v>225</v>
      </c>
      <c r="O5" s="26">
        <f>SUM(H5,M5)</f>
        <v>13</v>
      </c>
    </row>
    <row r="6" spans="1:15" x14ac:dyDescent="0.25">
      <c r="A6" s="25" t="s">
        <v>47</v>
      </c>
      <c r="B6" s="10" t="s">
        <v>11</v>
      </c>
      <c r="C6" s="11" t="s">
        <v>41</v>
      </c>
      <c r="D6" s="15" t="s">
        <v>60</v>
      </c>
      <c r="E6" s="60">
        <v>92572570106</v>
      </c>
      <c r="F6" s="61" t="s">
        <v>26</v>
      </c>
      <c r="G6" s="59" t="s">
        <v>67</v>
      </c>
      <c r="H6" s="13">
        <v>5</v>
      </c>
      <c r="I6" s="14"/>
      <c r="J6" s="18"/>
      <c r="K6" s="18">
        <v>18</v>
      </c>
      <c r="L6" s="96">
        <v>45540</v>
      </c>
      <c r="M6" s="18">
        <f>VLOOKUP(D6,'[1]Convocação prova técnica'!$C:$H,6,0)</f>
        <v>7</v>
      </c>
      <c r="N6" s="18" t="s">
        <v>225</v>
      </c>
      <c r="O6" s="26">
        <f>SUM(H6,M6)</f>
        <v>12</v>
      </c>
    </row>
    <row r="7" spans="1:15" x14ac:dyDescent="0.25">
      <c r="A7" s="25" t="s">
        <v>47</v>
      </c>
      <c r="B7" s="10" t="s">
        <v>18</v>
      </c>
      <c r="C7" s="11" t="s">
        <v>41</v>
      </c>
      <c r="D7" s="15" t="s">
        <v>63</v>
      </c>
      <c r="E7" s="60">
        <v>83406492134</v>
      </c>
      <c r="F7" s="61" t="s">
        <v>26</v>
      </c>
      <c r="G7" s="59" t="s">
        <v>70</v>
      </c>
      <c r="H7" s="13">
        <v>5</v>
      </c>
      <c r="I7" s="14"/>
      <c r="J7" s="18"/>
      <c r="K7" s="18">
        <v>12</v>
      </c>
      <c r="L7" s="96">
        <v>45540</v>
      </c>
      <c r="M7" s="18">
        <f>VLOOKUP(D7,'[1]Convocação prova técnica'!$C:$H,6,0)</f>
        <v>5</v>
      </c>
      <c r="N7" s="18" t="s">
        <v>226</v>
      </c>
      <c r="O7" s="26">
        <f t="shared" ref="O7:O10" si="0">SUM(H7,M7)</f>
        <v>10</v>
      </c>
    </row>
    <row r="8" spans="1:15" ht="15.75" customHeight="1" x14ac:dyDescent="0.25">
      <c r="A8" s="25" t="s">
        <v>47</v>
      </c>
      <c r="B8" s="10" t="s">
        <v>13</v>
      </c>
      <c r="C8" s="11" t="s">
        <v>41</v>
      </c>
      <c r="D8" s="15" t="s">
        <v>61</v>
      </c>
      <c r="E8" s="60">
        <v>2522792393</v>
      </c>
      <c r="F8" s="61" t="s">
        <v>26</v>
      </c>
      <c r="G8" s="59" t="s">
        <v>68</v>
      </c>
      <c r="H8" s="13">
        <v>5</v>
      </c>
      <c r="I8" s="14"/>
      <c r="J8" s="18"/>
      <c r="K8" s="18">
        <v>0</v>
      </c>
      <c r="L8" s="96">
        <v>45540</v>
      </c>
      <c r="M8" s="18">
        <f>VLOOKUP(D8,'[1]Convocação prova técnica'!$C:$H,6,0)</f>
        <v>5</v>
      </c>
      <c r="N8" s="18" t="s">
        <v>226</v>
      </c>
      <c r="O8" s="26">
        <f>SUM(H8,M8)</f>
        <v>10</v>
      </c>
    </row>
    <row r="9" spans="1:15" x14ac:dyDescent="0.25">
      <c r="A9" s="25" t="s">
        <v>47</v>
      </c>
      <c r="B9" s="10" t="s">
        <v>15</v>
      </c>
      <c r="C9" s="11" t="s">
        <v>41</v>
      </c>
      <c r="D9" s="15" t="s">
        <v>64</v>
      </c>
      <c r="E9" s="60" t="s">
        <v>65</v>
      </c>
      <c r="F9" s="61" t="s">
        <v>26</v>
      </c>
      <c r="G9" s="59" t="s">
        <v>71</v>
      </c>
      <c r="H9" s="13">
        <v>5</v>
      </c>
      <c r="I9" s="14"/>
      <c r="J9" s="18"/>
      <c r="K9" s="18">
        <v>12</v>
      </c>
      <c r="L9" s="96">
        <v>45540</v>
      </c>
      <c r="M9" s="18">
        <f>VLOOKUP(D9,'[1]Convocação prova técnica'!$C:$H,6,0)</f>
        <v>0</v>
      </c>
      <c r="N9" s="18" t="s">
        <v>222</v>
      </c>
      <c r="O9" s="26">
        <f t="shared" si="0"/>
        <v>5</v>
      </c>
    </row>
    <row r="10" spans="1:15" x14ac:dyDescent="0.25">
      <c r="A10" s="25" t="s">
        <v>47</v>
      </c>
      <c r="B10" s="10" t="s">
        <v>12</v>
      </c>
      <c r="C10" s="11" t="s">
        <v>41</v>
      </c>
      <c r="D10" s="15" t="s">
        <v>62</v>
      </c>
      <c r="E10" s="60">
        <v>3005426157</v>
      </c>
      <c r="F10" s="61" t="s">
        <v>26</v>
      </c>
      <c r="G10" s="59" t="s">
        <v>69</v>
      </c>
      <c r="H10" s="13">
        <v>5</v>
      </c>
      <c r="I10" s="14"/>
      <c r="J10" s="18"/>
      <c r="K10" s="18">
        <v>0</v>
      </c>
      <c r="L10" s="96">
        <v>45540</v>
      </c>
      <c r="M10" s="18">
        <f>VLOOKUP(D10,'[1]Convocação prova técnica'!$C:$H,6,0)</f>
        <v>0</v>
      </c>
      <c r="N10" s="18" t="s">
        <v>222</v>
      </c>
      <c r="O10" s="26">
        <f t="shared" si="0"/>
        <v>5</v>
      </c>
    </row>
  </sheetData>
  <mergeCells count="4">
    <mergeCell ref="A1:H1"/>
    <mergeCell ref="I1:O3"/>
    <mergeCell ref="A2:H2"/>
    <mergeCell ref="A3:H3"/>
  </mergeCells>
  <conditionalFormatting sqref="E1:E3">
    <cfRule type="duplicateValues" dxfId="3" priority="4"/>
  </conditionalFormatting>
  <conditionalFormatting sqref="E4">
    <cfRule type="duplicateValues" dxfId="2" priority="3"/>
  </conditionalFormatting>
  <conditionalFormatting sqref="E6">
    <cfRule type="duplicateValues" dxfId="1" priority="5"/>
  </conditionalFormatting>
  <conditionalFormatting sqref="E5 E7:E10">
    <cfRule type="duplicateValues" dxfId="0" priority="1"/>
  </conditionalFormatting>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zoomScale="80" zoomScaleNormal="80" workbookViewId="0">
      <selection activeCell="A5" sqref="A5:P6"/>
    </sheetView>
  </sheetViews>
  <sheetFormatPr defaultRowHeight="22.5" customHeight="1" x14ac:dyDescent="0.25"/>
  <cols>
    <col min="1" max="1" width="10.7109375" bestFit="1" customWidth="1"/>
    <col min="2" max="2" width="10.85546875" customWidth="1"/>
    <col min="3" max="3" width="20" customWidth="1"/>
    <col min="4" max="4" width="30.42578125" customWidth="1"/>
    <col min="5" max="5" width="19" customWidth="1"/>
    <col min="6" max="6" width="12.28515625" customWidth="1"/>
    <col min="7" max="7" width="23.85546875" customWidth="1"/>
    <col min="8" max="8" width="15.140625" customWidth="1"/>
    <col min="9" max="9" width="16.5703125" hidden="1" customWidth="1"/>
    <col min="10" max="11" width="25.5703125" hidden="1" customWidth="1"/>
    <col min="12" max="12" width="17.28515625" customWidth="1"/>
    <col min="13" max="13" width="17.85546875" customWidth="1"/>
    <col min="14" max="14" width="16.42578125" customWidth="1"/>
    <col min="15" max="15" width="18.42578125" customWidth="1"/>
    <col min="16" max="16" width="19.5703125" customWidth="1"/>
  </cols>
  <sheetData>
    <row r="1" spans="1:16" ht="22.5" customHeight="1" x14ac:dyDescent="0.25">
      <c r="A1" s="100" t="s">
        <v>4</v>
      </c>
      <c r="B1" s="100"/>
      <c r="C1" s="100"/>
      <c r="D1" s="100"/>
      <c r="E1" s="100"/>
      <c r="F1" s="100"/>
      <c r="G1" s="100"/>
      <c r="H1" s="100"/>
      <c r="I1" s="100"/>
      <c r="J1" s="101"/>
      <c r="K1" s="101"/>
      <c r="L1" s="101"/>
      <c r="M1" s="101"/>
      <c r="N1" s="101"/>
      <c r="O1" s="101"/>
      <c r="P1" s="101"/>
    </row>
    <row r="2" spans="1:16" ht="22.5" customHeight="1" x14ac:dyDescent="0.25">
      <c r="A2" s="100" t="s">
        <v>5</v>
      </c>
      <c r="B2" s="100"/>
      <c r="C2" s="100"/>
      <c r="D2" s="100"/>
      <c r="E2" s="100"/>
      <c r="F2" s="100"/>
      <c r="G2" s="100"/>
      <c r="H2" s="100"/>
      <c r="I2" s="100"/>
      <c r="J2" s="102"/>
      <c r="K2" s="102"/>
      <c r="L2" s="102"/>
      <c r="M2" s="102"/>
      <c r="N2" s="102"/>
      <c r="O2" s="102"/>
      <c r="P2" s="102"/>
    </row>
    <row r="3" spans="1:16" ht="22.5" customHeight="1" x14ac:dyDescent="0.25">
      <c r="A3" s="104" t="s">
        <v>48</v>
      </c>
      <c r="B3" s="105"/>
      <c r="C3" s="105"/>
      <c r="D3" s="105"/>
      <c r="E3" s="105"/>
      <c r="F3" s="105"/>
      <c r="G3" s="105"/>
      <c r="H3" s="105"/>
      <c r="I3" s="105"/>
      <c r="J3" s="103"/>
      <c r="K3" s="103"/>
      <c r="L3" s="103"/>
      <c r="M3" s="103"/>
      <c r="N3" s="103"/>
      <c r="O3" s="103"/>
      <c r="P3" s="103"/>
    </row>
    <row r="4" spans="1:16" ht="52.5" customHeight="1" x14ac:dyDescent="0.25">
      <c r="A4" s="19" t="s">
        <v>0</v>
      </c>
      <c r="B4" s="19" t="s">
        <v>10</v>
      </c>
      <c r="C4" s="20" t="s">
        <v>1</v>
      </c>
      <c r="D4" s="20" t="s">
        <v>2</v>
      </c>
      <c r="E4" s="20" t="s">
        <v>3</v>
      </c>
      <c r="F4" s="20" t="s">
        <v>25</v>
      </c>
      <c r="G4" s="20" t="s">
        <v>27</v>
      </c>
      <c r="H4" s="21" t="s">
        <v>7</v>
      </c>
      <c r="I4" s="20" t="s">
        <v>8</v>
      </c>
      <c r="J4" s="22" t="s">
        <v>9</v>
      </c>
      <c r="K4" s="7" t="s">
        <v>28</v>
      </c>
      <c r="L4" s="57" t="s">
        <v>217</v>
      </c>
      <c r="M4" s="97" t="s">
        <v>220</v>
      </c>
      <c r="N4" s="97" t="s">
        <v>221</v>
      </c>
      <c r="O4" s="58" t="s">
        <v>223</v>
      </c>
      <c r="P4" s="23" t="s">
        <v>6</v>
      </c>
    </row>
    <row r="5" spans="1:16" ht="22.5" customHeight="1" x14ac:dyDescent="0.25">
      <c r="A5" s="10" t="s">
        <v>47</v>
      </c>
      <c r="B5" s="10" t="s">
        <v>18</v>
      </c>
      <c r="C5" s="11" t="s">
        <v>37</v>
      </c>
      <c r="D5" s="15" t="s">
        <v>76</v>
      </c>
      <c r="E5" s="16">
        <v>1130014100</v>
      </c>
      <c r="F5" s="12" t="s">
        <v>26</v>
      </c>
      <c r="G5" s="24" t="s">
        <v>83</v>
      </c>
      <c r="H5" s="13">
        <v>5</v>
      </c>
      <c r="I5" s="17"/>
      <c r="J5" s="14"/>
      <c r="K5" s="14"/>
      <c r="L5" s="14">
        <v>24</v>
      </c>
      <c r="M5" s="96">
        <v>45540</v>
      </c>
      <c r="N5" s="14">
        <v>9</v>
      </c>
      <c r="O5" s="14" t="s">
        <v>225</v>
      </c>
      <c r="P5" s="13">
        <v>14</v>
      </c>
    </row>
    <row r="6" spans="1:16" ht="22.5" customHeight="1" x14ac:dyDescent="0.25">
      <c r="A6" s="10" t="s">
        <v>47</v>
      </c>
      <c r="B6" s="10" t="s">
        <v>11</v>
      </c>
      <c r="C6" s="11" t="s">
        <v>37</v>
      </c>
      <c r="D6" s="15" t="s">
        <v>218</v>
      </c>
      <c r="E6" s="16">
        <v>72813040134</v>
      </c>
      <c r="F6" s="12" t="s">
        <v>26</v>
      </c>
      <c r="G6" s="24" t="s">
        <v>80</v>
      </c>
      <c r="H6" s="13">
        <v>5</v>
      </c>
      <c r="I6" s="17">
        <v>3</v>
      </c>
      <c r="J6" s="14">
        <v>0</v>
      </c>
      <c r="K6" s="14">
        <v>0</v>
      </c>
      <c r="L6" s="14">
        <v>240</v>
      </c>
      <c r="M6" s="96">
        <v>45540</v>
      </c>
      <c r="N6" s="14">
        <v>8</v>
      </c>
      <c r="O6" s="14" t="s">
        <v>225</v>
      </c>
      <c r="P6" s="13">
        <v>13</v>
      </c>
    </row>
    <row r="7" spans="1:16" ht="22.5" customHeight="1" x14ac:dyDescent="0.25">
      <c r="A7" s="10" t="s">
        <v>47</v>
      </c>
      <c r="B7" s="10" t="s">
        <v>13</v>
      </c>
      <c r="C7" s="11" t="s">
        <v>37</v>
      </c>
      <c r="D7" s="15" t="s">
        <v>73</v>
      </c>
      <c r="E7" s="16">
        <v>974651273</v>
      </c>
      <c r="F7" s="12" t="s">
        <v>26</v>
      </c>
      <c r="G7" s="24" t="s">
        <v>81</v>
      </c>
      <c r="H7" s="13">
        <v>5</v>
      </c>
      <c r="I7" s="17">
        <v>0</v>
      </c>
      <c r="J7" s="14">
        <v>0</v>
      </c>
      <c r="K7" s="14">
        <v>0</v>
      </c>
      <c r="L7" s="14">
        <v>72</v>
      </c>
      <c r="M7" s="96">
        <v>45540</v>
      </c>
      <c r="N7" s="14">
        <v>0</v>
      </c>
      <c r="O7" s="14" t="s">
        <v>222</v>
      </c>
      <c r="P7" s="13">
        <v>5</v>
      </c>
    </row>
    <row r="8" spans="1:16" ht="22.5" customHeight="1" x14ac:dyDescent="0.25">
      <c r="A8" s="10" t="s">
        <v>47</v>
      </c>
      <c r="B8" s="10" t="s">
        <v>15</v>
      </c>
      <c r="C8" s="11" t="s">
        <v>37</v>
      </c>
      <c r="D8" s="15" t="s">
        <v>77</v>
      </c>
      <c r="E8" s="16">
        <v>92077196149</v>
      </c>
      <c r="F8" s="12" t="s">
        <v>26</v>
      </c>
      <c r="G8" s="24" t="s">
        <v>84</v>
      </c>
      <c r="H8" s="13">
        <v>5</v>
      </c>
      <c r="I8" s="17"/>
      <c r="J8" s="14"/>
      <c r="K8" s="14"/>
      <c r="L8" s="14">
        <v>60</v>
      </c>
      <c r="M8" s="96">
        <v>45540</v>
      </c>
      <c r="N8" s="14">
        <v>0</v>
      </c>
      <c r="O8" s="14" t="s">
        <v>222</v>
      </c>
      <c r="P8" s="13">
        <v>5</v>
      </c>
    </row>
    <row r="9" spans="1:16" ht="22.5" customHeight="1" x14ac:dyDescent="0.25">
      <c r="A9" s="10" t="s">
        <v>47</v>
      </c>
      <c r="B9" s="10" t="s">
        <v>12</v>
      </c>
      <c r="C9" s="11" t="s">
        <v>37</v>
      </c>
      <c r="D9" s="15" t="s">
        <v>74</v>
      </c>
      <c r="E9" s="16" t="s">
        <v>75</v>
      </c>
      <c r="F9" s="12" t="s">
        <v>26</v>
      </c>
      <c r="G9" s="24" t="s">
        <v>82</v>
      </c>
      <c r="H9" s="13">
        <v>5</v>
      </c>
      <c r="I9" s="17">
        <v>0</v>
      </c>
      <c r="J9" s="14">
        <v>0</v>
      </c>
      <c r="K9" s="14">
        <v>0</v>
      </c>
      <c r="L9" s="14">
        <v>20</v>
      </c>
      <c r="M9" s="96">
        <v>45540</v>
      </c>
      <c r="N9" s="14">
        <v>0</v>
      </c>
      <c r="O9" s="14" t="s">
        <v>222</v>
      </c>
      <c r="P9" s="13">
        <v>5</v>
      </c>
    </row>
    <row r="10" spans="1:16" ht="22.5" customHeight="1" x14ac:dyDescent="0.25">
      <c r="A10" s="10" t="s">
        <v>47</v>
      </c>
      <c r="B10" s="10" t="s">
        <v>17</v>
      </c>
      <c r="C10" s="11" t="s">
        <v>37</v>
      </c>
      <c r="D10" s="15" t="s">
        <v>79</v>
      </c>
      <c r="E10" s="16">
        <v>2565178271</v>
      </c>
      <c r="F10" s="12" t="s">
        <v>26</v>
      </c>
      <c r="G10" s="68">
        <v>45536.765277777777</v>
      </c>
      <c r="H10" s="13">
        <v>5</v>
      </c>
      <c r="I10" s="17"/>
      <c r="J10" s="14"/>
      <c r="K10" s="14"/>
      <c r="L10" s="14">
        <v>17</v>
      </c>
      <c r="M10" s="96">
        <v>45540</v>
      </c>
      <c r="N10" s="14">
        <v>0</v>
      </c>
      <c r="O10" s="14" t="s">
        <v>222</v>
      </c>
      <c r="P10" s="13">
        <v>5</v>
      </c>
    </row>
    <row r="11" spans="1:16" ht="22.5" customHeight="1" x14ac:dyDescent="0.25">
      <c r="A11" s="10" t="s">
        <v>47</v>
      </c>
      <c r="B11" s="10" t="s">
        <v>14</v>
      </c>
      <c r="C11" s="11" t="s">
        <v>37</v>
      </c>
      <c r="D11" s="15" t="s">
        <v>78</v>
      </c>
      <c r="E11" s="16">
        <v>1547685379</v>
      </c>
      <c r="F11" s="12" t="s">
        <v>26</v>
      </c>
      <c r="G11" s="24" t="s">
        <v>85</v>
      </c>
      <c r="H11" s="13">
        <v>5</v>
      </c>
      <c r="I11" s="17"/>
      <c r="J11" s="14"/>
      <c r="K11" s="14"/>
      <c r="L11" s="14">
        <v>15</v>
      </c>
      <c r="M11" s="96">
        <v>45540</v>
      </c>
      <c r="N11" s="14">
        <v>0</v>
      </c>
      <c r="O11" s="14" t="s">
        <v>222</v>
      </c>
      <c r="P11" s="13">
        <v>5</v>
      </c>
    </row>
  </sheetData>
  <mergeCells count="4">
    <mergeCell ref="A1:I1"/>
    <mergeCell ref="J1:P3"/>
    <mergeCell ref="A2:I2"/>
    <mergeCell ref="A3:I3"/>
  </mergeCells>
  <pageMargins left="0.511811024" right="0.511811024" top="0.78740157499999996" bottom="0.78740157499999996" header="0.31496062000000002" footer="0.31496062000000002"/>
  <pageSetup paperSize="9" orientation="portrait" r:id="rId1"/>
  <ignoredErrors>
    <ignoredError sqref="B9 B6:B7" numberStoredAsText="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showGridLines="0" topLeftCell="D1" zoomScale="80" zoomScaleNormal="80" workbookViewId="0">
      <selection activeCell="A5" sqref="A5:N5"/>
    </sheetView>
  </sheetViews>
  <sheetFormatPr defaultColWidth="15.5703125" defaultRowHeight="15" x14ac:dyDescent="0.25"/>
  <cols>
    <col min="3" max="3" width="21.140625" customWidth="1"/>
    <col min="4" max="4" width="38.28515625" customWidth="1"/>
    <col min="5" max="5" width="21.85546875" customWidth="1"/>
    <col min="7" max="7" width="22.85546875" customWidth="1"/>
    <col min="9" max="9" width="0" hidden="1" customWidth="1"/>
    <col min="10" max="10" width="27.28515625" hidden="1" customWidth="1"/>
    <col min="11" max="13" width="27.28515625" customWidth="1"/>
  </cols>
  <sheetData>
    <row r="1" spans="1:14" x14ac:dyDescent="0.25">
      <c r="A1" s="100" t="s">
        <v>4</v>
      </c>
      <c r="B1" s="100"/>
      <c r="C1" s="100"/>
      <c r="D1" s="100"/>
      <c r="E1" s="100"/>
      <c r="F1" s="100"/>
      <c r="G1" s="100"/>
      <c r="H1" s="100"/>
      <c r="I1" s="101"/>
      <c r="J1" s="101"/>
      <c r="K1" s="101"/>
      <c r="L1" s="101"/>
      <c r="M1" s="101"/>
      <c r="N1" s="101"/>
    </row>
    <row r="2" spans="1:14" x14ac:dyDescent="0.25">
      <c r="A2" s="100" t="s">
        <v>5</v>
      </c>
      <c r="B2" s="100"/>
      <c r="C2" s="100"/>
      <c r="D2" s="100"/>
      <c r="E2" s="100"/>
      <c r="F2" s="100"/>
      <c r="G2" s="100"/>
      <c r="H2" s="100"/>
      <c r="I2" s="102"/>
      <c r="J2" s="102"/>
      <c r="K2" s="102"/>
      <c r="L2" s="102"/>
      <c r="M2" s="102"/>
      <c r="N2" s="102"/>
    </row>
    <row r="3" spans="1:14" x14ac:dyDescent="0.25">
      <c r="A3" s="107" t="s">
        <v>48</v>
      </c>
      <c r="B3" s="108"/>
      <c r="C3" s="108"/>
      <c r="D3" s="108"/>
      <c r="E3" s="108"/>
      <c r="F3" s="108"/>
      <c r="G3" s="108"/>
      <c r="H3" s="108"/>
      <c r="I3" s="106"/>
      <c r="J3" s="106"/>
      <c r="K3" s="106"/>
      <c r="L3" s="106"/>
      <c r="M3" s="106"/>
      <c r="N3" s="106"/>
    </row>
    <row r="4" spans="1:14" ht="61.5" customHeight="1" x14ac:dyDescent="0.25">
      <c r="A4" s="27" t="s">
        <v>0</v>
      </c>
      <c r="B4" s="28" t="s">
        <v>10</v>
      </c>
      <c r="C4" s="29" t="s">
        <v>1</v>
      </c>
      <c r="D4" s="29" t="s">
        <v>2</v>
      </c>
      <c r="E4" s="29" t="s">
        <v>3</v>
      </c>
      <c r="F4" s="29" t="s">
        <v>25</v>
      </c>
      <c r="G4" s="29" t="s">
        <v>27</v>
      </c>
      <c r="H4" s="30" t="s">
        <v>7</v>
      </c>
      <c r="I4" s="31" t="s">
        <v>9</v>
      </c>
      <c r="J4" s="31" t="s">
        <v>28</v>
      </c>
      <c r="K4" s="97" t="s">
        <v>220</v>
      </c>
      <c r="L4" s="97" t="s">
        <v>221</v>
      </c>
      <c r="M4" s="58" t="s">
        <v>223</v>
      </c>
      <c r="N4" s="32" t="s">
        <v>6</v>
      </c>
    </row>
    <row r="5" spans="1:14" ht="16.5" customHeight="1" x14ac:dyDescent="0.25">
      <c r="A5" s="33" t="s">
        <v>47</v>
      </c>
      <c r="B5" s="34" t="s">
        <v>11</v>
      </c>
      <c r="C5" s="35" t="s">
        <v>87</v>
      </c>
      <c r="D5" s="36" t="s">
        <v>86</v>
      </c>
      <c r="E5" s="37">
        <v>70949258164</v>
      </c>
      <c r="F5" s="38" t="s">
        <v>26</v>
      </c>
      <c r="G5" s="38" t="s">
        <v>88</v>
      </c>
      <c r="H5" s="39">
        <v>5</v>
      </c>
      <c r="I5" s="42">
        <v>20</v>
      </c>
      <c r="J5" s="40">
        <v>120</v>
      </c>
      <c r="K5" s="99">
        <v>45540</v>
      </c>
      <c r="L5" s="89">
        <v>9</v>
      </c>
      <c r="M5" s="89" t="s">
        <v>225</v>
      </c>
      <c r="N5" s="41">
        <v>14</v>
      </c>
    </row>
  </sheetData>
  <mergeCells count="4">
    <mergeCell ref="A1:H1"/>
    <mergeCell ref="I1:N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zoomScale="70" zoomScaleNormal="70" workbookViewId="0">
      <selection activeCell="N6" sqref="N6:N8"/>
    </sheetView>
  </sheetViews>
  <sheetFormatPr defaultRowHeight="22.5" customHeight="1" x14ac:dyDescent="0.25"/>
  <cols>
    <col min="1" max="1" width="10.7109375" bestFit="1" customWidth="1"/>
    <col min="2" max="2" width="13.7109375" bestFit="1" customWidth="1"/>
    <col min="3" max="3" width="24" customWidth="1"/>
    <col min="4" max="4" width="36.28515625" customWidth="1"/>
    <col min="5" max="5" width="19" customWidth="1"/>
    <col min="6" max="6" width="19.28515625" customWidth="1"/>
    <col min="7" max="7" width="23.85546875" customWidth="1"/>
    <col min="8" max="8" width="22" customWidth="1"/>
    <col min="9" max="9" width="19.85546875" hidden="1" customWidth="1"/>
    <col min="10" max="10" width="23.5703125" hidden="1" customWidth="1"/>
    <col min="11" max="14" width="23.5703125" customWidth="1"/>
    <col min="15" max="15" width="24.42578125" bestFit="1" customWidth="1"/>
  </cols>
  <sheetData>
    <row r="1" spans="1:15" ht="22.5" customHeight="1" x14ac:dyDescent="0.25">
      <c r="A1" s="100" t="s">
        <v>4</v>
      </c>
      <c r="B1" s="100"/>
      <c r="C1" s="100"/>
      <c r="D1" s="100"/>
      <c r="E1" s="100"/>
      <c r="F1" s="100"/>
      <c r="G1" s="100"/>
      <c r="H1" s="100"/>
      <c r="I1" s="101"/>
      <c r="J1" s="101"/>
      <c r="K1" s="101"/>
      <c r="L1" s="101"/>
      <c r="M1" s="101"/>
      <c r="N1" s="101"/>
      <c r="O1" s="101"/>
    </row>
    <row r="2" spans="1:15" ht="22.5" customHeight="1" x14ac:dyDescent="0.25">
      <c r="A2" s="100" t="s">
        <v>5</v>
      </c>
      <c r="B2" s="100"/>
      <c r="C2" s="100"/>
      <c r="D2" s="100"/>
      <c r="E2" s="100"/>
      <c r="F2" s="100"/>
      <c r="G2" s="100"/>
      <c r="H2" s="100"/>
      <c r="I2" s="102"/>
      <c r="J2" s="102"/>
      <c r="K2" s="102"/>
      <c r="L2" s="102"/>
      <c r="M2" s="102"/>
      <c r="N2" s="102"/>
      <c r="O2" s="102"/>
    </row>
    <row r="3" spans="1:15" ht="22.5" customHeight="1" x14ac:dyDescent="0.25">
      <c r="A3" s="107" t="s">
        <v>48</v>
      </c>
      <c r="B3" s="108"/>
      <c r="C3" s="108"/>
      <c r="D3" s="108"/>
      <c r="E3" s="108"/>
      <c r="F3" s="108"/>
      <c r="G3" s="108"/>
      <c r="H3" s="108"/>
      <c r="I3" s="106"/>
      <c r="J3" s="106"/>
      <c r="K3" s="106"/>
      <c r="L3" s="106"/>
      <c r="M3" s="106"/>
      <c r="N3" s="106"/>
      <c r="O3" s="106"/>
    </row>
    <row r="4" spans="1:15" ht="50.25" customHeight="1" x14ac:dyDescent="0.25">
      <c r="A4" s="27" t="s">
        <v>0</v>
      </c>
      <c r="B4" s="28" t="s">
        <v>10</v>
      </c>
      <c r="C4" s="29" t="s">
        <v>1</v>
      </c>
      <c r="D4" s="29" t="s">
        <v>2</v>
      </c>
      <c r="E4" s="29" t="s">
        <v>3</v>
      </c>
      <c r="F4" s="29" t="s">
        <v>25</v>
      </c>
      <c r="G4" s="29" t="s">
        <v>27</v>
      </c>
      <c r="H4" s="30" t="s">
        <v>7</v>
      </c>
      <c r="I4" s="31" t="s">
        <v>9</v>
      </c>
      <c r="J4" s="31" t="s">
        <v>28</v>
      </c>
      <c r="K4" s="109" t="s">
        <v>217</v>
      </c>
      <c r="L4" s="109" t="s">
        <v>220</v>
      </c>
      <c r="M4" s="109" t="s">
        <v>221</v>
      </c>
      <c r="N4" s="109" t="s">
        <v>223</v>
      </c>
      <c r="O4" s="32" t="s">
        <v>6</v>
      </c>
    </row>
    <row r="5" spans="1:15" ht="22.5" customHeight="1" x14ac:dyDescent="0.25">
      <c r="A5" s="33" t="s">
        <v>47</v>
      </c>
      <c r="B5" s="34" t="s">
        <v>19</v>
      </c>
      <c r="C5" s="35" t="s">
        <v>98</v>
      </c>
      <c r="D5" s="36" t="s">
        <v>96</v>
      </c>
      <c r="E5" s="37">
        <v>8540482193</v>
      </c>
      <c r="F5" s="38" t="s">
        <v>26</v>
      </c>
      <c r="G5" s="70" t="s">
        <v>106</v>
      </c>
      <c r="H5" s="39">
        <v>5</v>
      </c>
      <c r="I5" s="42"/>
      <c r="J5" s="42"/>
      <c r="K5" s="42">
        <v>16</v>
      </c>
      <c r="L5" s="110">
        <v>45540</v>
      </c>
      <c r="M5" s="42">
        <v>10</v>
      </c>
      <c r="N5" s="42" t="s">
        <v>225</v>
      </c>
      <c r="O5" s="41">
        <v>15</v>
      </c>
    </row>
    <row r="6" spans="1:15" ht="22.5" customHeight="1" x14ac:dyDescent="0.25">
      <c r="A6" s="33" t="s">
        <v>47</v>
      </c>
      <c r="B6" s="34" t="s">
        <v>17</v>
      </c>
      <c r="C6" s="35" t="s">
        <v>98</v>
      </c>
      <c r="D6" s="36" t="s">
        <v>95</v>
      </c>
      <c r="E6" s="37">
        <v>6395218352</v>
      </c>
      <c r="F6" s="38" t="s">
        <v>26</v>
      </c>
      <c r="G6" s="70" t="s">
        <v>105</v>
      </c>
      <c r="H6" s="39">
        <v>5</v>
      </c>
      <c r="I6" s="42"/>
      <c r="J6" s="42"/>
      <c r="K6" s="42">
        <v>1</v>
      </c>
      <c r="L6" s="110">
        <v>45540</v>
      </c>
      <c r="M6" s="42">
        <v>10</v>
      </c>
      <c r="N6" s="42" t="s">
        <v>225</v>
      </c>
      <c r="O6" s="41">
        <v>15</v>
      </c>
    </row>
    <row r="7" spans="1:15" ht="22.5" customHeight="1" x14ac:dyDescent="0.25">
      <c r="A7" s="33" t="s">
        <v>47</v>
      </c>
      <c r="B7" s="34" t="s">
        <v>16</v>
      </c>
      <c r="C7" s="35" t="s">
        <v>98</v>
      </c>
      <c r="D7" s="36" t="s">
        <v>97</v>
      </c>
      <c r="E7" s="37">
        <v>71014611156</v>
      </c>
      <c r="F7" s="38" t="s">
        <v>26</v>
      </c>
      <c r="G7" s="70" t="s">
        <v>107</v>
      </c>
      <c r="H7" s="39">
        <v>5</v>
      </c>
      <c r="I7" s="42"/>
      <c r="J7" s="42"/>
      <c r="K7" s="42">
        <v>0</v>
      </c>
      <c r="L7" s="110">
        <v>45540</v>
      </c>
      <c r="M7" s="42">
        <v>10</v>
      </c>
      <c r="N7" s="42" t="s">
        <v>225</v>
      </c>
      <c r="O7" s="41">
        <v>15</v>
      </c>
    </row>
    <row r="8" spans="1:15" ht="22.5" customHeight="1" x14ac:dyDescent="0.25">
      <c r="A8" s="33" t="s">
        <v>47</v>
      </c>
      <c r="B8" s="34" t="s">
        <v>18</v>
      </c>
      <c r="C8" s="35" t="s">
        <v>98</v>
      </c>
      <c r="D8" s="36" t="s">
        <v>92</v>
      </c>
      <c r="E8" s="37">
        <v>71132291151</v>
      </c>
      <c r="F8" s="38" t="s">
        <v>26</v>
      </c>
      <c r="G8" s="51" t="s">
        <v>102</v>
      </c>
      <c r="H8" s="39">
        <v>5</v>
      </c>
      <c r="I8" s="40">
        <v>0</v>
      </c>
      <c r="J8" s="42">
        <v>1</v>
      </c>
      <c r="K8" s="42">
        <v>0</v>
      </c>
      <c r="L8" s="110">
        <v>45540</v>
      </c>
      <c r="M8" s="42">
        <v>9</v>
      </c>
      <c r="N8" s="42" t="s">
        <v>225</v>
      </c>
      <c r="O8" s="41">
        <v>14</v>
      </c>
    </row>
    <row r="9" spans="1:15" ht="22.5" customHeight="1" x14ac:dyDescent="0.25">
      <c r="A9" s="33" t="s">
        <v>47</v>
      </c>
      <c r="B9" s="34" t="s">
        <v>12</v>
      </c>
      <c r="C9" s="35" t="s">
        <v>98</v>
      </c>
      <c r="D9" s="36" t="s">
        <v>91</v>
      </c>
      <c r="E9" s="37">
        <v>46662311136</v>
      </c>
      <c r="F9" s="38" t="s">
        <v>26</v>
      </c>
      <c r="G9" s="51" t="s">
        <v>101</v>
      </c>
      <c r="H9" s="39">
        <v>5</v>
      </c>
      <c r="I9" s="40">
        <v>0</v>
      </c>
      <c r="J9" s="42">
        <v>18</v>
      </c>
      <c r="K9" s="42">
        <v>60</v>
      </c>
      <c r="L9" s="110">
        <v>45540</v>
      </c>
      <c r="M9" s="42">
        <v>0</v>
      </c>
      <c r="N9" s="42" t="s">
        <v>222</v>
      </c>
      <c r="O9" s="41">
        <v>5</v>
      </c>
    </row>
    <row r="10" spans="1:15" ht="22.5" customHeight="1" x14ac:dyDescent="0.25">
      <c r="A10" s="33" t="s">
        <v>47</v>
      </c>
      <c r="B10" s="34" t="s">
        <v>15</v>
      </c>
      <c r="C10" s="35" t="s">
        <v>98</v>
      </c>
      <c r="D10" s="36" t="s">
        <v>93</v>
      </c>
      <c r="E10" s="37">
        <v>2029473197</v>
      </c>
      <c r="F10" s="38" t="s">
        <v>26</v>
      </c>
      <c r="G10" s="70" t="s">
        <v>103</v>
      </c>
      <c r="H10" s="39">
        <v>5</v>
      </c>
      <c r="I10" s="42"/>
      <c r="J10" s="42"/>
      <c r="K10" s="42">
        <v>24</v>
      </c>
      <c r="L10" s="110">
        <v>45540</v>
      </c>
      <c r="M10" s="42">
        <v>0</v>
      </c>
      <c r="N10" s="42" t="s">
        <v>222</v>
      </c>
      <c r="O10" s="41">
        <v>5</v>
      </c>
    </row>
    <row r="11" spans="1:15" ht="22.5" customHeight="1" x14ac:dyDescent="0.25">
      <c r="A11" s="33" t="s">
        <v>47</v>
      </c>
      <c r="B11" s="34" t="s">
        <v>13</v>
      </c>
      <c r="C11" s="35" t="s">
        <v>98</v>
      </c>
      <c r="D11" s="36" t="s">
        <v>90</v>
      </c>
      <c r="E11" s="37">
        <v>70226511162</v>
      </c>
      <c r="F11" s="38" t="s">
        <v>26</v>
      </c>
      <c r="G11" s="51" t="s">
        <v>100</v>
      </c>
      <c r="H11" s="39">
        <v>5</v>
      </c>
      <c r="I11" s="40">
        <v>0</v>
      </c>
      <c r="J11" s="42">
        <v>24</v>
      </c>
      <c r="K11" s="42">
        <v>12</v>
      </c>
      <c r="L11" s="110">
        <v>45540</v>
      </c>
      <c r="M11" s="42">
        <v>0</v>
      </c>
      <c r="N11" s="42" t="s">
        <v>222</v>
      </c>
      <c r="O11" s="41">
        <v>5</v>
      </c>
    </row>
    <row r="12" spans="1:15" ht="22.5" customHeight="1" x14ac:dyDescent="0.25">
      <c r="A12" s="33" t="s">
        <v>47</v>
      </c>
      <c r="B12" s="34" t="s">
        <v>14</v>
      </c>
      <c r="C12" s="35" t="s">
        <v>98</v>
      </c>
      <c r="D12" s="36" t="s">
        <v>94</v>
      </c>
      <c r="E12" s="37">
        <v>70116926147</v>
      </c>
      <c r="F12" s="38" t="s">
        <v>26</v>
      </c>
      <c r="G12" s="70" t="s">
        <v>104</v>
      </c>
      <c r="H12" s="39">
        <v>5</v>
      </c>
      <c r="I12" s="42"/>
      <c r="J12" s="42"/>
      <c r="K12" s="42">
        <v>2</v>
      </c>
      <c r="L12" s="110">
        <v>45540</v>
      </c>
      <c r="M12" s="42">
        <v>0</v>
      </c>
      <c r="N12" s="42" t="s">
        <v>222</v>
      </c>
      <c r="O12" s="41">
        <v>5</v>
      </c>
    </row>
    <row r="13" spans="1:15" ht="22.5" customHeight="1" x14ac:dyDescent="0.25">
      <c r="A13" s="43" t="s">
        <v>47</v>
      </c>
      <c r="B13" s="52" t="s">
        <v>11</v>
      </c>
      <c r="C13" s="111" t="s">
        <v>98</v>
      </c>
      <c r="D13" s="44" t="s">
        <v>89</v>
      </c>
      <c r="E13" s="45">
        <v>71314129104</v>
      </c>
      <c r="F13" s="46" t="s">
        <v>26</v>
      </c>
      <c r="G13" s="53" t="s">
        <v>99</v>
      </c>
      <c r="H13" s="47">
        <v>5</v>
      </c>
      <c r="I13" s="49">
        <v>0</v>
      </c>
      <c r="J13" s="48">
        <v>53</v>
      </c>
      <c r="K13" s="48">
        <v>0</v>
      </c>
      <c r="L13" s="112">
        <v>45540</v>
      </c>
      <c r="M13" s="48">
        <v>0</v>
      </c>
      <c r="N13" s="42" t="s">
        <v>222</v>
      </c>
      <c r="O13" s="50">
        <v>5</v>
      </c>
    </row>
  </sheetData>
  <autoFilter ref="A1:H3">
    <filterColumn colId="0" showButton="0"/>
    <filterColumn colId="1" showButton="0"/>
    <filterColumn colId="2" showButton="0"/>
    <filterColumn colId="3" showButton="0"/>
    <filterColumn colId="4" showButton="0"/>
    <filterColumn colId="5" showButton="0"/>
    <filterColumn colId="6" showButton="0"/>
  </autoFilter>
  <mergeCells count="4">
    <mergeCell ref="A1:H1"/>
    <mergeCell ref="I1:O3"/>
    <mergeCell ref="A2:H2"/>
    <mergeCell ref="A3:H3"/>
  </mergeCells>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topLeftCell="D1" zoomScale="80" zoomScaleNormal="80" workbookViewId="0">
      <selection activeCell="A5" sqref="A5:N5"/>
    </sheetView>
  </sheetViews>
  <sheetFormatPr defaultRowHeight="22.5" customHeight="1" x14ac:dyDescent="0.25"/>
  <cols>
    <col min="1" max="1" width="10.7109375" bestFit="1" customWidth="1"/>
    <col min="2" max="2" width="13.7109375" bestFit="1" customWidth="1"/>
    <col min="3" max="3" width="24" customWidth="1"/>
    <col min="4" max="4" width="36.28515625" customWidth="1"/>
    <col min="5" max="5" width="19" customWidth="1"/>
    <col min="6" max="6" width="19.28515625" customWidth="1"/>
    <col min="7" max="7" width="23.85546875" customWidth="1"/>
    <col min="8" max="8" width="22" customWidth="1"/>
    <col min="9" max="9" width="20.42578125" hidden="1" customWidth="1"/>
    <col min="10" max="13" width="20.42578125" customWidth="1"/>
    <col min="14" max="14" width="21.140625" customWidth="1"/>
  </cols>
  <sheetData>
    <row r="1" spans="1:14" ht="22.5" customHeight="1" x14ac:dyDescent="0.25">
      <c r="A1" s="100" t="s">
        <v>4</v>
      </c>
      <c r="B1" s="100"/>
      <c r="C1" s="100"/>
      <c r="D1" s="100"/>
      <c r="E1" s="100"/>
      <c r="F1" s="100"/>
      <c r="G1" s="100"/>
      <c r="H1" s="100"/>
      <c r="I1" s="101"/>
      <c r="J1" s="101"/>
      <c r="K1" s="101"/>
      <c r="L1" s="101"/>
      <c r="M1" s="101"/>
      <c r="N1" s="101"/>
    </row>
    <row r="2" spans="1:14" ht="22.5" customHeight="1" x14ac:dyDescent="0.25">
      <c r="A2" s="100" t="s">
        <v>5</v>
      </c>
      <c r="B2" s="100"/>
      <c r="C2" s="100"/>
      <c r="D2" s="100"/>
      <c r="E2" s="100"/>
      <c r="F2" s="100"/>
      <c r="G2" s="100"/>
      <c r="H2" s="100"/>
      <c r="I2" s="102"/>
      <c r="J2" s="102"/>
      <c r="K2" s="102"/>
      <c r="L2" s="102"/>
      <c r="M2" s="102"/>
      <c r="N2" s="102"/>
    </row>
    <row r="3" spans="1:14" ht="22.5" customHeight="1" x14ac:dyDescent="0.25">
      <c r="A3" s="107" t="s">
        <v>48</v>
      </c>
      <c r="B3" s="108"/>
      <c r="C3" s="108"/>
      <c r="D3" s="108"/>
      <c r="E3" s="108"/>
      <c r="F3" s="108"/>
      <c r="G3" s="108"/>
      <c r="H3" s="108"/>
      <c r="I3" s="106"/>
      <c r="J3" s="106"/>
      <c r="K3" s="106"/>
      <c r="L3" s="106"/>
      <c r="M3" s="106"/>
      <c r="N3" s="106"/>
    </row>
    <row r="4" spans="1:14" ht="39.75" customHeight="1" x14ac:dyDescent="0.25">
      <c r="A4" s="27" t="s">
        <v>0</v>
      </c>
      <c r="B4" s="28" t="s">
        <v>10</v>
      </c>
      <c r="C4" s="29" t="s">
        <v>1</v>
      </c>
      <c r="D4" s="29" t="s">
        <v>2</v>
      </c>
      <c r="E4" s="29" t="s">
        <v>3</v>
      </c>
      <c r="F4" s="29" t="s">
        <v>25</v>
      </c>
      <c r="G4" s="29" t="s">
        <v>27</v>
      </c>
      <c r="H4" s="30" t="s">
        <v>7</v>
      </c>
      <c r="I4" s="31" t="s">
        <v>9</v>
      </c>
      <c r="J4" s="31" t="s">
        <v>28</v>
      </c>
      <c r="K4" s="109" t="s">
        <v>220</v>
      </c>
      <c r="L4" s="109" t="s">
        <v>221</v>
      </c>
      <c r="M4" s="109" t="s">
        <v>223</v>
      </c>
      <c r="N4" s="32" t="s">
        <v>6</v>
      </c>
    </row>
    <row r="5" spans="1:14" ht="27" customHeight="1" x14ac:dyDescent="0.25">
      <c r="A5" s="33" t="s">
        <v>47</v>
      </c>
      <c r="B5" s="34" t="s">
        <v>13</v>
      </c>
      <c r="C5" s="35" t="s">
        <v>110</v>
      </c>
      <c r="D5" s="36" t="s">
        <v>108</v>
      </c>
      <c r="E5" s="37">
        <v>4099691179</v>
      </c>
      <c r="F5" s="38" t="s">
        <v>26</v>
      </c>
      <c r="G5" s="51" t="s">
        <v>112</v>
      </c>
      <c r="H5" s="39">
        <v>5</v>
      </c>
      <c r="I5" s="40">
        <v>0</v>
      </c>
      <c r="J5" s="40">
        <v>12</v>
      </c>
      <c r="K5" s="115">
        <v>45540</v>
      </c>
      <c r="L5" s="89">
        <v>7</v>
      </c>
      <c r="M5" s="89" t="s">
        <v>225</v>
      </c>
      <c r="N5" s="41">
        <v>12</v>
      </c>
    </row>
    <row r="6" spans="1:14" ht="22.5" customHeight="1" x14ac:dyDescent="0.25">
      <c r="A6" s="33" t="s">
        <v>47</v>
      </c>
      <c r="B6" s="34" t="s">
        <v>15</v>
      </c>
      <c r="C6" s="35" t="s">
        <v>110</v>
      </c>
      <c r="D6" s="44" t="s">
        <v>109</v>
      </c>
      <c r="E6" s="45">
        <v>94272956191</v>
      </c>
      <c r="F6" s="38" t="s">
        <v>26</v>
      </c>
      <c r="G6" s="73">
        <v>45300.050266203703</v>
      </c>
      <c r="H6" s="39">
        <v>5</v>
      </c>
      <c r="I6" s="48"/>
      <c r="J6" s="88">
        <v>24</v>
      </c>
      <c r="K6" s="115">
        <v>45540</v>
      </c>
      <c r="L6" s="113">
        <v>0</v>
      </c>
      <c r="M6" s="113" t="s">
        <v>222</v>
      </c>
      <c r="N6" s="41">
        <v>5</v>
      </c>
    </row>
    <row r="7" spans="1:14" ht="22.5" customHeight="1" x14ac:dyDescent="0.25">
      <c r="A7" s="33" t="s">
        <v>47</v>
      </c>
      <c r="B7" s="34" t="s">
        <v>14</v>
      </c>
      <c r="C7" s="35" t="s">
        <v>110</v>
      </c>
      <c r="D7" s="44" t="s">
        <v>111</v>
      </c>
      <c r="E7" s="45">
        <v>1813547130</v>
      </c>
      <c r="F7" s="46" t="s">
        <v>26</v>
      </c>
      <c r="G7" s="73">
        <v>45300.429618055554</v>
      </c>
      <c r="H7" s="47">
        <v>5</v>
      </c>
      <c r="I7" s="48"/>
      <c r="J7" s="88">
        <v>20</v>
      </c>
      <c r="K7" s="115">
        <v>45540</v>
      </c>
      <c r="L7" s="113">
        <v>0</v>
      </c>
      <c r="M7" s="113" t="s">
        <v>222</v>
      </c>
      <c r="N7" s="41">
        <v>5</v>
      </c>
    </row>
  </sheetData>
  <mergeCells count="4">
    <mergeCell ref="A1:H1"/>
    <mergeCell ref="I1:N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topLeftCell="E1" zoomScale="80" zoomScaleNormal="80" workbookViewId="0">
      <selection activeCell="A5" sqref="A5:O6"/>
    </sheetView>
  </sheetViews>
  <sheetFormatPr defaultColWidth="24" defaultRowHeight="21" customHeight="1" x14ac:dyDescent="0.25"/>
  <cols>
    <col min="1" max="1" width="16.85546875" customWidth="1"/>
    <col min="2" max="2" width="13.28515625" customWidth="1"/>
    <col min="3" max="3" width="26.85546875" customWidth="1"/>
    <col min="4" max="4" width="38" customWidth="1"/>
    <col min="5" max="5" width="19.7109375" customWidth="1"/>
    <col min="6" max="6" width="17.42578125" customWidth="1"/>
    <col min="8" max="8" width="19.5703125" bestFit="1" customWidth="1"/>
    <col min="9" max="9" width="13.7109375" customWidth="1"/>
    <col min="10" max="10" width="19.85546875" hidden="1" customWidth="1"/>
    <col min="11" max="13" width="19.85546875" customWidth="1"/>
    <col min="14" max="14" width="25.85546875" customWidth="1"/>
    <col min="15" max="15" width="24.42578125" bestFit="1" customWidth="1"/>
  </cols>
  <sheetData>
    <row r="1" spans="1:15" ht="21" customHeight="1" x14ac:dyDescent="0.25">
      <c r="A1" s="100" t="s">
        <v>4</v>
      </c>
      <c r="B1" s="100"/>
      <c r="C1" s="100"/>
      <c r="D1" s="100"/>
      <c r="E1" s="100"/>
      <c r="F1" s="100"/>
      <c r="G1" s="100"/>
      <c r="H1" s="100"/>
      <c r="I1" s="75"/>
      <c r="J1" s="101"/>
      <c r="K1" s="101"/>
      <c r="L1" s="101"/>
      <c r="M1" s="101"/>
      <c r="N1" s="101"/>
      <c r="O1" s="101"/>
    </row>
    <row r="2" spans="1:15" ht="21" customHeight="1" x14ac:dyDescent="0.25">
      <c r="A2" s="100" t="s">
        <v>5</v>
      </c>
      <c r="B2" s="100"/>
      <c r="C2" s="100"/>
      <c r="D2" s="100"/>
      <c r="E2" s="100"/>
      <c r="F2" s="100"/>
      <c r="G2" s="100"/>
      <c r="H2" s="100"/>
      <c r="I2" s="76"/>
      <c r="J2" s="102"/>
      <c r="K2" s="102"/>
      <c r="L2" s="102"/>
      <c r="M2" s="102"/>
      <c r="N2" s="102"/>
      <c r="O2" s="102"/>
    </row>
    <row r="3" spans="1:15" ht="21" customHeight="1" x14ac:dyDescent="0.25">
      <c r="A3" s="107" t="s">
        <v>48</v>
      </c>
      <c r="B3" s="108"/>
      <c r="C3" s="108"/>
      <c r="D3" s="108"/>
      <c r="E3" s="108"/>
      <c r="F3" s="108"/>
      <c r="G3" s="108"/>
      <c r="H3" s="108"/>
      <c r="I3" s="77"/>
      <c r="J3" s="106"/>
      <c r="K3" s="106"/>
      <c r="L3" s="106"/>
      <c r="M3" s="106"/>
      <c r="N3" s="106"/>
      <c r="O3" s="106"/>
    </row>
    <row r="4" spans="1:15" ht="42.75" customHeight="1" x14ac:dyDescent="0.25">
      <c r="A4" s="27" t="s">
        <v>0</v>
      </c>
      <c r="B4" s="28" t="s">
        <v>10</v>
      </c>
      <c r="C4" s="29" t="s">
        <v>1</v>
      </c>
      <c r="D4" s="29" t="s">
        <v>2</v>
      </c>
      <c r="E4" s="29" t="s">
        <v>3</v>
      </c>
      <c r="F4" s="29" t="s">
        <v>25</v>
      </c>
      <c r="G4" s="29" t="s">
        <v>27</v>
      </c>
      <c r="H4" s="30" t="s">
        <v>7</v>
      </c>
      <c r="I4" s="30" t="s">
        <v>118</v>
      </c>
      <c r="J4" s="31" t="s">
        <v>9</v>
      </c>
      <c r="K4" s="109" t="s">
        <v>220</v>
      </c>
      <c r="L4" s="109" t="s">
        <v>221</v>
      </c>
      <c r="M4" s="109" t="s">
        <v>223</v>
      </c>
      <c r="N4" s="31" t="s">
        <v>28</v>
      </c>
      <c r="O4" s="32" t="s">
        <v>6</v>
      </c>
    </row>
    <row r="5" spans="1:15" ht="21" customHeight="1" x14ac:dyDescent="0.25">
      <c r="A5" s="33" t="s">
        <v>47</v>
      </c>
      <c r="B5" s="34" t="s">
        <v>15</v>
      </c>
      <c r="C5" s="35" t="s">
        <v>115</v>
      </c>
      <c r="D5" s="44" t="s">
        <v>114</v>
      </c>
      <c r="E5" s="45">
        <v>3503093290</v>
      </c>
      <c r="F5" s="38" t="s">
        <v>26</v>
      </c>
      <c r="G5" s="73">
        <v>45300.816331018519</v>
      </c>
      <c r="H5" s="39">
        <v>5</v>
      </c>
      <c r="I5" s="47">
        <v>3</v>
      </c>
      <c r="J5" s="48"/>
      <c r="K5" s="116">
        <v>45540</v>
      </c>
      <c r="L5" s="87">
        <v>10</v>
      </c>
      <c r="M5" s="87" t="s">
        <v>225</v>
      </c>
      <c r="N5" s="89">
        <v>10</v>
      </c>
      <c r="O5" s="41">
        <f>SUM(Tabela132457[[#This Row],[Pontuação Análise Currícular]],Tabela132457[[#This Row],[Especialização]],Tabela132457[[#This Row],[Nota da Prova Técnica]])</f>
        <v>18</v>
      </c>
    </row>
    <row r="6" spans="1:15" ht="21" customHeight="1" x14ac:dyDescent="0.25">
      <c r="A6" s="33" t="s">
        <v>47</v>
      </c>
      <c r="B6" s="34" t="s">
        <v>12</v>
      </c>
      <c r="C6" s="35" t="s">
        <v>115</v>
      </c>
      <c r="D6" s="44" t="s">
        <v>219</v>
      </c>
      <c r="E6" s="45">
        <v>5087584160</v>
      </c>
      <c r="F6" s="46" t="s">
        <v>26</v>
      </c>
      <c r="G6" s="53" t="s">
        <v>117</v>
      </c>
      <c r="H6" s="47">
        <v>5</v>
      </c>
      <c r="I6" s="47">
        <v>3</v>
      </c>
      <c r="J6" s="49">
        <v>0</v>
      </c>
      <c r="K6" s="116">
        <v>45540</v>
      </c>
      <c r="L6" s="114">
        <v>10</v>
      </c>
      <c r="M6" s="114" t="s">
        <v>225</v>
      </c>
      <c r="N6" s="89">
        <v>0</v>
      </c>
      <c r="O6" s="41">
        <f>SUM(Tabela132457[[#This Row],[Pontuação Análise Currícular]],Tabela132457[[#This Row],[Especialização]],Tabela132457[[#This Row],[Nota da Prova Técnica]])</f>
        <v>18</v>
      </c>
    </row>
    <row r="7" spans="1:15" ht="21" customHeight="1" x14ac:dyDescent="0.25">
      <c r="A7" s="33" t="s">
        <v>47</v>
      </c>
      <c r="B7" s="34" t="s">
        <v>11</v>
      </c>
      <c r="C7" s="35" t="s">
        <v>115</v>
      </c>
      <c r="D7" s="36" t="s">
        <v>113</v>
      </c>
      <c r="E7" s="37">
        <v>92204678287</v>
      </c>
      <c r="F7" s="38" t="s">
        <v>26</v>
      </c>
      <c r="G7" s="51" t="s">
        <v>116</v>
      </c>
      <c r="H7" s="39">
        <v>5</v>
      </c>
      <c r="I7" s="39">
        <v>3</v>
      </c>
      <c r="J7" s="40">
        <v>0</v>
      </c>
      <c r="K7" s="116">
        <v>45540</v>
      </c>
      <c r="L7" s="89">
        <v>0</v>
      </c>
      <c r="M7" s="89" t="s">
        <v>222</v>
      </c>
      <c r="N7" s="89">
        <v>0</v>
      </c>
      <c r="O7" s="41">
        <f>SUM(Tabela132457[[#This Row],[Pontuação Análise Currícular]],Tabela132457[[#This Row],[Especialização]],Tabela132457[[#This Row],[Nota da Prova Técnica]])</f>
        <v>8</v>
      </c>
    </row>
  </sheetData>
  <mergeCells count="4">
    <mergeCell ref="A1:H1"/>
    <mergeCell ref="J1:O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topLeftCell="D1" zoomScale="80" zoomScaleNormal="80" workbookViewId="0">
      <selection activeCell="A5" sqref="A5:O7"/>
    </sheetView>
  </sheetViews>
  <sheetFormatPr defaultColWidth="14" defaultRowHeight="19.5" customHeight="1" x14ac:dyDescent="0.25"/>
  <cols>
    <col min="3" max="3" width="25.5703125" customWidth="1"/>
    <col min="4" max="4" width="41" customWidth="1"/>
    <col min="5" max="5" width="19.140625" customWidth="1"/>
    <col min="7" max="7" width="19.85546875" customWidth="1"/>
    <col min="8" max="8" width="18.7109375" customWidth="1"/>
    <col min="9" max="9" width="14.7109375" customWidth="1"/>
    <col min="10" max="10" width="0" hidden="1" customWidth="1"/>
    <col min="14" max="14" width="20.42578125" customWidth="1"/>
  </cols>
  <sheetData>
    <row r="1" spans="1:15" ht="19.5" customHeight="1" x14ac:dyDescent="0.25">
      <c r="A1" s="100" t="s">
        <v>4</v>
      </c>
      <c r="B1" s="100"/>
      <c r="C1" s="100"/>
      <c r="D1" s="100"/>
      <c r="E1" s="100"/>
      <c r="F1" s="100"/>
      <c r="G1" s="100"/>
      <c r="H1" s="100"/>
      <c r="I1" s="75"/>
      <c r="J1" s="101"/>
      <c r="K1" s="101"/>
      <c r="L1" s="101"/>
      <c r="M1" s="101"/>
      <c r="N1" s="101"/>
      <c r="O1" s="101"/>
    </row>
    <row r="2" spans="1:15" ht="19.5" customHeight="1" x14ac:dyDescent="0.25">
      <c r="A2" s="100" t="s">
        <v>5</v>
      </c>
      <c r="B2" s="100"/>
      <c r="C2" s="100"/>
      <c r="D2" s="100"/>
      <c r="E2" s="100"/>
      <c r="F2" s="100"/>
      <c r="G2" s="100"/>
      <c r="H2" s="100"/>
      <c r="I2" s="76"/>
      <c r="J2" s="102"/>
      <c r="K2" s="102"/>
      <c r="L2" s="102"/>
      <c r="M2" s="102"/>
      <c r="N2" s="102"/>
      <c r="O2" s="102"/>
    </row>
    <row r="3" spans="1:15" ht="19.5" customHeight="1" x14ac:dyDescent="0.25">
      <c r="A3" s="107" t="s">
        <v>48</v>
      </c>
      <c r="B3" s="108"/>
      <c r="C3" s="108"/>
      <c r="D3" s="108"/>
      <c r="E3" s="108"/>
      <c r="F3" s="108"/>
      <c r="G3" s="108"/>
      <c r="H3" s="108"/>
      <c r="I3" s="77"/>
      <c r="J3" s="106"/>
      <c r="K3" s="106"/>
      <c r="L3" s="106"/>
      <c r="M3" s="106"/>
      <c r="N3" s="106"/>
      <c r="O3" s="106"/>
    </row>
    <row r="4" spans="1:15" ht="39" customHeight="1" x14ac:dyDescent="0.25">
      <c r="A4" s="27" t="s">
        <v>0</v>
      </c>
      <c r="B4" s="28" t="s">
        <v>10</v>
      </c>
      <c r="C4" s="29" t="s">
        <v>1</v>
      </c>
      <c r="D4" s="29" t="s">
        <v>2</v>
      </c>
      <c r="E4" s="29" t="s">
        <v>3</v>
      </c>
      <c r="F4" s="29" t="s">
        <v>25</v>
      </c>
      <c r="G4" s="29" t="s">
        <v>27</v>
      </c>
      <c r="H4" s="30" t="s">
        <v>7</v>
      </c>
      <c r="I4" s="30" t="s">
        <v>118</v>
      </c>
      <c r="J4" s="31" t="s">
        <v>9</v>
      </c>
      <c r="K4" s="109" t="s">
        <v>220</v>
      </c>
      <c r="L4" s="109" t="s">
        <v>221</v>
      </c>
      <c r="M4" s="109" t="s">
        <v>223</v>
      </c>
      <c r="N4" s="31" t="s">
        <v>28</v>
      </c>
      <c r="O4" s="32" t="s">
        <v>6</v>
      </c>
    </row>
    <row r="5" spans="1:15" ht="19.5" customHeight="1" x14ac:dyDescent="0.25">
      <c r="A5" s="33" t="s">
        <v>47</v>
      </c>
      <c r="B5" s="34" t="s">
        <v>18</v>
      </c>
      <c r="C5" s="35" t="s">
        <v>132</v>
      </c>
      <c r="D5" s="44" t="s">
        <v>130</v>
      </c>
      <c r="E5" s="45">
        <v>211472212</v>
      </c>
      <c r="F5" s="46" t="s">
        <v>26</v>
      </c>
      <c r="G5" s="73" t="s">
        <v>143</v>
      </c>
      <c r="H5" s="39">
        <v>5</v>
      </c>
      <c r="I5" s="47">
        <v>3</v>
      </c>
      <c r="J5" s="48"/>
      <c r="K5" s="110">
        <v>45540</v>
      </c>
      <c r="L5" s="48">
        <v>9</v>
      </c>
      <c r="M5" s="49" t="s">
        <v>225</v>
      </c>
      <c r="N5" s="40">
        <v>0</v>
      </c>
      <c r="O5" s="71">
        <v>17</v>
      </c>
    </row>
    <row r="6" spans="1:15" ht="19.5" customHeight="1" x14ac:dyDescent="0.25">
      <c r="A6" s="33" t="s">
        <v>47</v>
      </c>
      <c r="B6" s="34" t="s">
        <v>12</v>
      </c>
      <c r="C6" s="35" t="s">
        <v>132</v>
      </c>
      <c r="D6" s="36" t="s">
        <v>127</v>
      </c>
      <c r="E6" s="37">
        <v>4197478186</v>
      </c>
      <c r="F6" s="38" t="s">
        <v>26</v>
      </c>
      <c r="G6" s="70" t="s">
        <v>140</v>
      </c>
      <c r="H6" s="39">
        <v>5</v>
      </c>
      <c r="I6" s="39">
        <v>3</v>
      </c>
      <c r="J6" s="42"/>
      <c r="K6" s="110">
        <v>45540</v>
      </c>
      <c r="L6" s="42">
        <v>6</v>
      </c>
      <c r="M6" s="49" t="s">
        <v>225</v>
      </c>
      <c r="N6" s="40">
        <v>63</v>
      </c>
      <c r="O6" s="71">
        <v>14</v>
      </c>
    </row>
    <row r="7" spans="1:15" ht="19.5" customHeight="1" x14ac:dyDescent="0.25">
      <c r="A7" s="33" t="s">
        <v>47</v>
      </c>
      <c r="B7" s="34" t="s">
        <v>15</v>
      </c>
      <c r="C7" s="35" t="s">
        <v>132</v>
      </c>
      <c r="D7" s="44" t="s">
        <v>128</v>
      </c>
      <c r="E7" s="45">
        <v>73100200144</v>
      </c>
      <c r="F7" s="46" t="s">
        <v>26</v>
      </c>
      <c r="G7" s="73" t="s">
        <v>141</v>
      </c>
      <c r="H7" s="39">
        <v>5</v>
      </c>
      <c r="I7" s="47">
        <v>3</v>
      </c>
      <c r="J7" s="48"/>
      <c r="K7" s="110">
        <v>45540</v>
      </c>
      <c r="L7" s="48">
        <v>6</v>
      </c>
      <c r="M7" s="49" t="s">
        <v>225</v>
      </c>
      <c r="N7" s="40">
        <v>25</v>
      </c>
      <c r="O7" s="71">
        <v>14</v>
      </c>
    </row>
    <row r="8" spans="1:15" ht="19.5" customHeight="1" x14ac:dyDescent="0.25">
      <c r="A8" s="33" t="s">
        <v>47</v>
      </c>
      <c r="B8" s="34" t="s">
        <v>18</v>
      </c>
      <c r="C8" s="35" t="s">
        <v>132</v>
      </c>
      <c r="D8" s="44" t="s">
        <v>124</v>
      </c>
      <c r="E8" s="45">
        <v>70384387195</v>
      </c>
      <c r="F8" s="46" t="s">
        <v>26</v>
      </c>
      <c r="G8" s="73" t="s">
        <v>137</v>
      </c>
      <c r="H8" s="39">
        <v>5</v>
      </c>
      <c r="I8" s="47">
        <v>0</v>
      </c>
      <c r="J8" s="48"/>
      <c r="K8" s="110">
        <v>45540</v>
      </c>
      <c r="L8" s="48">
        <v>9</v>
      </c>
      <c r="M8" s="49" t="s">
        <v>225</v>
      </c>
      <c r="N8" s="40">
        <v>0</v>
      </c>
      <c r="O8" s="71">
        <v>14</v>
      </c>
    </row>
    <row r="9" spans="1:15" ht="19.5" customHeight="1" x14ac:dyDescent="0.25">
      <c r="A9" s="33" t="s">
        <v>47</v>
      </c>
      <c r="B9" s="34" t="s">
        <v>12</v>
      </c>
      <c r="C9" s="35" t="s">
        <v>132</v>
      </c>
      <c r="D9" s="44" t="s">
        <v>120</v>
      </c>
      <c r="E9" s="45">
        <v>3457158100</v>
      </c>
      <c r="F9" s="38" t="s">
        <v>26</v>
      </c>
      <c r="G9" s="53" t="s">
        <v>134</v>
      </c>
      <c r="H9" s="39">
        <v>5</v>
      </c>
      <c r="I9" s="47">
        <v>0</v>
      </c>
      <c r="J9" s="49">
        <v>0</v>
      </c>
      <c r="K9" s="110">
        <v>45540</v>
      </c>
      <c r="L9" s="49">
        <v>7</v>
      </c>
      <c r="M9" s="49" t="s">
        <v>225</v>
      </c>
      <c r="N9" s="40">
        <v>0</v>
      </c>
      <c r="O9" s="71">
        <v>12</v>
      </c>
    </row>
    <row r="10" spans="1:15" ht="19.5" customHeight="1" x14ac:dyDescent="0.25">
      <c r="A10" s="33" t="s">
        <v>47</v>
      </c>
      <c r="B10" s="34" t="s">
        <v>11</v>
      </c>
      <c r="C10" s="35" t="s">
        <v>132</v>
      </c>
      <c r="D10" s="36" t="s">
        <v>119</v>
      </c>
      <c r="E10" s="37">
        <v>92174477149</v>
      </c>
      <c r="F10" s="38" t="s">
        <v>26</v>
      </c>
      <c r="G10" s="51" t="s">
        <v>133</v>
      </c>
      <c r="H10" s="39">
        <v>5</v>
      </c>
      <c r="I10" s="39">
        <v>3</v>
      </c>
      <c r="J10" s="40">
        <v>0</v>
      </c>
      <c r="K10" s="110">
        <v>45540</v>
      </c>
      <c r="L10" s="40">
        <v>4</v>
      </c>
      <c r="M10" s="40" t="s">
        <v>226</v>
      </c>
      <c r="N10" s="40">
        <v>36</v>
      </c>
      <c r="O10" s="71">
        <v>12</v>
      </c>
    </row>
    <row r="11" spans="1:15" ht="19.5" customHeight="1" x14ac:dyDescent="0.25">
      <c r="A11" s="33" t="s">
        <v>47</v>
      </c>
      <c r="B11" s="34" t="s">
        <v>11</v>
      </c>
      <c r="C11" s="35" t="s">
        <v>132</v>
      </c>
      <c r="D11" s="44" t="s">
        <v>126</v>
      </c>
      <c r="E11" s="45">
        <v>2604706199</v>
      </c>
      <c r="F11" s="46" t="s">
        <v>26</v>
      </c>
      <c r="G11" s="73" t="s">
        <v>139</v>
      </c>
      <c r="H11" s="39">
        <v>5</v>
      </c>
      <c r="I11" s="47">
        <v>0</v>
      </c>
      <c r="J11" s="48"/>
      <c r="K11" s="110">
        <v>45540</v>
      </c>
      <c r="L11" s="48">
        <v>5</v>
      </c>
      <c r="M11" s="40" t="s">
        <v>226</v>
      </c>
      <c r="N11" s="40">
        <v>0</v>
      </c>
      <c r="O11" s="71">
        <v>10</v>
      </c>
    </row>
    <row r="12" spans="1:15" ht="19.5" customHeight="1" x14ac:dyDescent="0.25">
      <c r="A12" s="33" t="s">
        <v>47</v>
      </c>
      <c r="B12" s="34" t="s">
        <v>14</v>
      </c>
      <c r="C12" s="35" t="s">
        <v>132</v>
      </c>
      <c r="D12" s="44" t="s">
        <v>125</v>
      </c>
      <c r="E12" s="45">
        <v>7529022105</v>
      </c>
      <c r="F12" s="46" t="s">
        <v>26</v>
      </c>
      <c r="G12" s="73" t="s">
        <v>138</v>
      </c>
      <c r="H12" s="39">
        <v>5</v>
      </c>
      <c r="I12" s="47">
        <v>0</v>
      </c>
      <c r="J12" s="48"/>
      <c r="K12" s="110">
        <v>45540</v>
      </c>
      <c r="L12" s="48">
        <v>4</v>
      </c>
      <c r="M12" s="40" t="s">
        <v>226</v>
      </c>
      <c r="N12" s="40">
        <v>6</v>
      </c>
      <c r="O12" s="71">
        <v>9</v>
      </c>
    </row>
    <row r="13" spans="1:15" ht="19.5" customHeight="1" x14ac:dyDescent="0.25">
      <c r="A13" s="33" t="s">
        <v>47</v>
      </c>
      <c r="B13" s="34" t="s">
        <v>13</v>
      </c>
      <c r="C13" s="35" t="s">
        <v>132</v>
      </c>
      <c r="D13" s="44" t="s">
        <v>129</v>
      </c>
      <c r="E13" s="45">
        <v>2626171379</v>
      </c>
      <c r="F13" s="46" t="s">
        <v>26</v>
      </c>
      <c r="G13" s="73" t="s">
        <v>142</v>
      </c>
      <c r="H13" s="39">
        <v>5</v>
      </c>
      <c r="I13" s="47">
        <v>3</v>
      </c>
      <c r="J13" s="48"/>
      <c r="K13" s="110">
        <v>45540</v>
      </c>
      <c r="L13" s="48">
        <v>0</v>
      </c>
      <c r="M13" s="48" t="s">
        <v>222</v>
      </c>
      <c r="N13" s="40">
        <v>12</v>
      </c>
      <c r="O13" s="71">
        <v>8</v>
      </c>
    </row>
    <row r="14" spans="1:15" ht="19.5" customHeight="1" x14ac:dyDescent="0.25">
      <c r="A14" s="33" t="s">
        <v>47</v>
      </c>
      <c r="B14" s="34" t="s">
        <v>14</v>
      </c>
      <c r="C14" s="35" t="s">
        <v>132</v>
      </c>
      <c r="D14" s="44" t="s">
        <v>131</v>
      </c>
      <c r="E14" s="45">
        <v>3188541120</v>
      </c>
      <c r="F14" s="46" t="s">
        <v>26</v>
      </c>
      <c r="G14" s="73">
        <v>45300.680462962962</v>
      </c>
      <c r="H14" s="39">
        <v>5</v>
      </c>
      <c r="I14" s="47">
        <v>3</v>
      </c>
      <c r="J14" s="48"/>
      <c r="K14" s="110">
        <v>45540</v>
      </c>
      <c r="L14" s="48">
        <v>0</v>
      </c>
      <c r="M14" s="48" t="s">
        <v>222</v>
      </c>
      <c r="N14" s="40">
        <v>6</v>
      </c>
      <c r="O14" s="71">
        <v>8</v>
      </c>
    </row>
    <row r="15" spans="1:15" ht="19.5" customHeight="1" x14ac:dyDescent="0.25">
      <c r="A15" s="33" t="s">
        <v>47</v>
      </c>
      <c r="B15" s="34" t="s">
        <v>13</v>
      </c>
      <c r="C15" s="35" t="s">
        <v>132</v>
      </c>
      <c r="D15" s="44" t="s">
        <v>123</v>
      </c>
      <c r="E15" s="45">
        <v>35102200801</v>
      </c>
      <c r="F15" s="46" t="s">
        <v>26</v>
      </c>
      <c r="G15" s="53" t="s">
        <v>136</v>
      </c>
      <c r="H15" s="39">
        <v>5</v>
      </c>
      <c r="I15" s="47">
        <v>3</v>
      </c>
      <c r="J15" s="49">
        <v>0</v>
      </c>
      <c r="K15" s="110">
        <v>45540</v>
      </c>
      <c r="L15" s="49">
        <v>0</v>
      </c>
      <c r="M15" s="48" t="s">
        <v>222</v>
      </c>
      <c r="N15" s="40">
        <v>0</v>
      </c>
      <c r="O15" s="71">
        <v>8</v>
      </c>
    </row>
    <row r="16" spans="1:15" ht="19.5" customHeight="1" x14ac:dyDescent="0.25">
      <c r="A16" s="33" t="s">
        <v>47</v>
      </c>
      <c r="B16" s="34" t="s">
        <v>15</v>
      </c>
      <c r="C16" s="35" t="s">
        <v>132</v>
      </c>
      <c r="D16" s="44" t="s">
        <v>121</v>
      </c>
      <c r="E16" s="45" t="s">
        <v>122</v>
      </c>
      <c r="F16" s="38" t="s">
        <v>26</v>
      </c>
      <c r="G16" s="73" t="s">
        <v>135</v>
      </c>
      <c r="H16" s="39">
        <v>5</v>
      </c>
      <c r="I16" s="47">
        <v>0</v>
      </c>
      <c r="J16" s="48"/>
      <c r="K16" s="110">
        <v>45540</v>
      </c>
      <c r="L16" s="48">
        <v>0</v>
      </c>
      <c r="M16" s="48" t="s">
        <v>222</v>
      </c>
      <c r="N16" s="40">
        <v>0</v>
      </c>
      <c r="O16" s="71">
        <v>5</v>
      </c>
    </row>
  </sheetData>
  <mergeCells count="4">
    <mergeCell ref="A1:H1"/>
    <mergeCell ref="J1:O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showGridLines="0" topLeftCell="D1" workbookViewId="0">
      <selection activeCell="A5" sqref="A5:O5"/>
    </sheetView>
  </sheetViews>
  <sheetFormatPr defaultRowHeight="14.25" customHeight="1" x14ac:dyDescent="0.25"/>
  <cols>
    <col min="1" max="1" width="8.5703125" bestFit="1" customWidth="1"/>
    <col min="2" max="2" width="10.28515625" bestFit="1" customWidth="1"/>
    <col min="3" max="3" width="17.28515625" bestFit="1" customWidth="1"/>
    <col min="4" max="4" width="36.85546875" bestFit="1" customWidth="1"/>
    <col min="5" max="5" width="13.85546875" bestFit="1" customWidth="1"/>
    <col min="6" max="6" width="11.140625" bestFit="1" customWidth="1"/>
    <col min="7" max="7" width="22" bestFit="1" customWidth="1"/>
    <col min="8" max="8" width="11.42578125" customWidth="1"/>
    <col min="9" max="9" width="9.85546875" customWidth="1"/>
    <col min="10" max="10" width="13.5703125" hidden="1" customWidth="1"/>
    <col min="11" max="11" width="60.7109375" hidden="1" customWidth="1"/>
    <col min="12" max="12" width="11.5703125" customWidth="1"/>
    <col min="13" max="13" width="13" customWidth="1"/>
    <col min="14" max="14" width="19.5703125" customWidth="1"/>
    <col min="15" max="15" width="22.85546875" bestFit="1" customWidth="1"/>
  </cols>
  <sheetData>
    <row r="1" spans="1:15" ht="14.25" customHeight="1" x14ac:dyDescent="0.25">
      <c r="A1" s="100" t="s">
        <v>4</v>
      </c>
      <c r="B1" s="100"/>
      <c r="C1" s="100"/>
      <c r="D1" s="100"/>
      <c r="E1" s="100"/>
      <c r="F1" s="100"/>
      <c r="G1" s="100"/>
      <c r="H1" s="100"/>
      <c r="I1" s="75"/>
      <c r="J1" s="101"/>
      <c r="K1" s="101"/>
      <c r="L1" s="101"/>
      <c r="M1" s="101"/>
      <c r="N1" s="101"/>
      <c r="O1" s="101"/>
    </row>
    <row r="2" spans="1:15" ht="14.25" customHeight="1" x14ac:dyDescent="0.25">
      <c r="A2" s="100" t="s">
        <v>5</v>
      </c>
      <c r="B2" s="100"/>
      <c r="C2" s="100"/>
      <c r="D2" s="100"/>
      <c r="E2" s="100"/>
      <c r="F2" s="100"/>
      <c r="G2" s="100"/>
      <c r="H2" s="100"/>
      <c r="I2" s="76"/>
      <c r="J2" s="102"/>
      <c r="K2" s="102"/>
      <c r="L2" s="102"/>
      <c r="M2" s="102"/>
      <c r="N2" s="102"/>
      <c r="O2" s="102"/>
    </row>
    <row r="3" spans="1:15" ht="14.25" customHeight="1" x14ac:dyDescent="0.25">
      <c r="A3" s="107" t="s">
        <v>48</v>
      </c>
      <c r="B3" s="108"/>
      <c r="C3" s="108"/>
      <c r="D3" s="108"/>
      <c r="E3" s="108"/>
      <c r="F3" s="108"/>
      <c r="G3" s="108"/>
      <c r="H3" s="108"/>
      <c r="I3" s="77"/>
      <c r="J3" s="106"/>
      <c r="K3" s="106"/>
      <c r="L3" s="106"/>
      <c r="M3" s="106"/>
      <c r="N3" s="106"/>
      <c r="O3" s="106"/>
    </row>
    <row r="4" spans="1:15" ht="32.25" customHeight="1" x14ac:dyDescent="0.25">
      <c r="A4" s="27" t="s">
        <v>0</v>
      </c>
      <c r="B4" s="28" t="s">
        <v>10</v>
      </c>
      <c r="C4" s="29" t="s">
        <v>1</v>
      </c>
      <c r="D4" s="29" t="s">
        <v>2</v>
      </c>
      <c r="E4" s="29" t="s">
        <v>3</v>
      </c>
      <c r="F4" s="29" t="s">
        <v>25</v>
      </c>
      <c r="G4" s="29" t="s">
        <v>27</v>
      </c>
      <c r="H4" s="30" t="s">
        <v>7</v>
      </c>
      <c r="I4" s="30" t="s">
        <v>118</v>
      </c>
      <c r="J4" s="31" t="s">
        <v>9</v>
      </c>
      <c r="K4" s="31" t="s">
        <v>28</v>
      </c>
      <c r="L4" s="109" t="s">
        <v>220</v>
      </c>
      <c r="M4" s="109" t="s">
        <v>221</v>
      </c>
      <c r="N4" s="109" t="s">
        <v>223</v>
      </c>
      <c r="O4" s="32" t="s">
        <v>6</v>
      </c>
    </row>
    <row r="5" spans="1:15" ht="14.25" customHeight="1" x14ac:dyDescent="0.25">
      <c r="A5" s="33" t="s">
        <v>47</v>
      </c>
      <c r="B5" s="34" t="s">
        <v>11</v>
      </c>
      <c r="C5" s="35" t="s">
        <v>146</v>
      </c>
      <c r="D5" s="36" t="s">
        <v>144</v>
      </c>
      <c r="E5" s="37">
        <v>3953104152</v>
      </c>
      <c r="F5" s="38" t="s">
        <v>26</v>
      </c>
      <c r="G5" s="78" t="s">
        <v>145</v>
      </c>
      <c r="H5" s="39">
        <v>5</v>
      </c>
      <c r="I5" s="39">
        <v>3</v>
      </c>
      <c r="J5" s="40">
        <v>0</v>
      </c>
      <c r="K5" s="40">
        <v>120</v>
      </c>
      <c r="L5" s="117">
        <v>45540</v>
      </c>
      <c r="M5" s="89">
        <v>10</v>
      </c>
      <c r="N5" s="89" t="s">
        <v>225</v>
      </c>
      <c r="O5" s="41">
        <f>SUM(Tabela13245789[Pontuação Análise Currícular],Tabela13245789[Especialização],Tabela13245789[Nota da Prova Técnica])</f>
        <v>18</v>
      </c>
    </row>
  </sheetData>
  <mergeCells count="4">
    <mergeCell ref="A1:H1"/>
    <mergeCell ref="J1:O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topLeftCell="D1" workbookViewId="0">
      <selection activeCell="A5" sqref="A5:O7"/>
    </sheetView>
  </sheetViews>
  <sheetFormatPr defaultRowHeight="15.75" customHeight="1" x14ac:dyDescent="0.25"/>
  <cols>
    <col min="3" max="3" width="22.85546875" customWidth="1"/>
    <col min="4" max="4" width="37.140625" customWidth="1"/>
    <col min="5" max="5" width="19" customWidth="1"/>
    <col min="6" max="6" width="13.28515625" customWidth="1"/>
    <col min="7" max="7" width="23.5703125" customWidth="1"/>
    <col min="8" max="8" width="11.28515625" bestFit="1" customWidth="1"/>
    <col min="9" max="9" width="14.7109375" hidden="1" customWidth="1"/>
    <col min="10" max="10" width="12.42578125" hidden="1" customWidth="1"/>
    <col min="11" max="11" width="17.140625" customWidth="1"/>
    <col min="12" max="12" width="14.28515625" customWidth="1"/>
    <col min="13" max="13" width="15" customWidth="1"/>
    <col min="14" max="14" width="14.5703125" customWidth="1"/>
    <col min="15" max="15" width="14" customWidth="1"/>
  </cols>
  <sheetData>
    <row r="1" spans="1:15" ht="15.75" customHeight="1" x14ac:dyDescent="0.25">
      <c r="A1" s="100" t="s">
        <v>4</v>
      </c>
      <c r="B1" s="100"/>
      <c r="C1" s="100"/>
      <c r="D1" s="100"/>
      <c r="E1" s="100"/>
      <c r="F1" s="100"/>
      <c r="G1" s="100"/>
      <c r="H1" s="100"/>
      <c r="I1" s="75"/>
      <c r="J1" s="101"/>
      <c r="K1" s="101"/>
      <c r="L1" s="101"/>
      <c r="M1" s="101"/>
      <c r="N1" s="101"/>
      <c r="O1" s="101"/>
    </row>
    <row r="2" spans="1:15" ht="15.75" customHeight="1" x14ac:dyDescent="0.25">
      <c r="A2" s="100" t="s">
        <v>5</v>
      </c>
      <c r="B2" s="100"/>
      <c r="C2" s="100"/>
      <c r="D2" s="100"/>
      <c r="E2" s="100"/>
      <c r="F2" s="100"/>
      <c r="G2" s="100"/>
      <c r="H2" s="100"/>
      <c r="I2" s="76"/>
      <c r="J2" s="102"/>
      <c r="K2" s="102"/>
      <c r="L2" s="102"/>
      <c r="M2" s="102"/>
      <c r="N2" s="102"/>
      <c r="O2" s="102"/>
    </row>
    <row r="3" spans="1:15" ht="15.75" customHeight="1" x14ac:dyDescent="0.25">
      <c r="A3" s="107" t="s">
        <v>48</v>
      </c>
      <c r="B3" s="108"/>
      <c r="C3" s="108"/>
      <c r="D3" s="108"/>
      <c r="E3" s="108"/>
      <c r="F3" s="108"/>
      <c r="G3" s="108"/>
      <c r="H3" s="108"/>
      <c r="I3" s="77"/>
      <c r="J3" s="106"/>
      <c r="K3" s="106"/>
      <c r="L3" s="106"/>
      <c r="M3" s="106"/>
      <c r="N3" s="106"/>
      <c r="O3" s="106"/>
    </row>
    <row r="4" spans="1:15" ht="39" customHeight="1" x14ac:dyDescent="0.25">
      <c r="A4" s="27" t="s">
        <v>0</v>
      </c>
      <c r="B4" s="28" t="s">
        <v>10</v>
      </c>
      <c r="C4" s="29" t="s">
        <v>1</v>
      </c>
      <c r="D4" s="29" t="s">
        <v>2</v>
      </c>
      <c r="E4" s="29" t="s">
        <v>3</v>
      </c>
      <c r="F4" s="29" t="s">
        <v>25</v>
      </c>
      <c r="G4" s="29" t="s">
        <v>27</v>
      </c>
      <c r="H4" s="30" t="s">
        <v>7</v>
      </c>
      <c r="I4" s="30" t="s">
        <v>118</v>
      </c>
      <c r="J4" s="31" t="s">
        <v>9</v>
      </c>
      <c r="K4" s="31" t="s">
        <v>28</v>
      </c>
      <c r="L4" s="109" t="s">
        <v>220</v>
      </c>
      <c r="M4" s="109" t="s">
        <v>221</v>
      </c>
      <c r="N4" s="109" t="s">
        <v>223</v>
      </c>
      <c r="O4" s="32" t="s">
        <v>6</v>
      </c>
    </row>
    <row r="5" spans="1:15" ht="15.75" customHeight="1" x14ac:dyDescent="0.25">
      <c r="A5" s="33" t="s">
        <v>47</v>
      </c>
      <c r="B5" s="52" t="s">
        <v>14</v>
      </c>
      <c r="C5" s="35" t="s">
        <v>154</v>
      </c>
      <c r="D5" s="44" t="s">
        <v>151</v>
      </c>
      <c r="E5" s="45">
        <v>949948110</v>
      </c>
      <c r="F5" s="38" t="s">
        <v>26</v>
      </c>
      <c r="G5" s="73" t="s">
        <v>159</v>
      </c>
      <c r="H5" s="47">
        <v>5</v>
      </c>
      <c r="I5" s="47"/>
      <c r="J5" s="48"/>
      <c r="K5" s="90">
        <v>120</v>
      </c>
      <c r="L5" s="119">
        <v>45540</v>
      </c>
      <c r="M5" s="118">
        <f>VLOOKUP(Tabela1324578910[[#This Row],[Nome Candidato]],'[1]Convocação prova técnica'!$C:$H,6,0)</f>
        <v>9</v>
      </c>
      <c r="N5" s="118" t="s">
        <v>225</v>
      </c>
      <c r="O5" s="74">
        <f>SUM(Tabela1324578910[[#This Row],[Pontuação Análise Currícular]],Tabela1324578910[[#This Row],[Nota da Prova Técnica]])</f>
        <v>14</v>
      </c>
    </row>
    <row r="6" spans="1:15" ht="15.75" customHeight="1" x14ac:dyDescent="0.25">
      <c r="A6" s="33" t="s">
        <v>47</v>
      </c>
      <c r="B6" s="34" t="s">
        <v>11</v>
      </c>
      <c r="C6" s="35" t="s">
        <v>154</v>
      </c>
      <c r="D6" s="36" t="s">
        <v>147</v>
      </c>
      <c r="E6" s="37">
        <v>95792929149</v>
      </c>
      <c r="F6" s="38" t="s">
        <v>26</v>
      </c>
      <c r="G6" s="92" t="s">
        <v>155</v>
      </c>
      <c r="H6" s="39">
        <v>5</v>
      </c>
      <c r="I6" s="39"/>
      <c r="J6" s="40">
        <v>0</v>
      </c>
      <c r="K6" s="40">
        <v>36</v>
      </c>
      <c r="L6" s="119">
        <v>45540</v>
      </c>
      <c r="M6" s="89">
        <f>VLOOKUP(Tabela1324578910[[#This Row],[Nome Candidato]],'[1]Convocação prova técnica'!$C:$H,6,0)</f>
        <v>9</v>
      </c>
      <c r="N6" s="118" t="s">
        <v>225</v>
      </c>
      <c r="O6" s="74">
        <f>SUM(Tabela1324578910[[#This Row],[Pontuação Análise Currícular]],Tabela1324578910[[#This Row],[Nota da Prova Técnica]])</f>
        <v>14</v>
      </c>
    </row>
    <row r="7" spans="1:15" ht="15.75" customHeight="1" x14ac:dyDescent="0.25">
      <c r="A7" s="33" t="s">
        <v>47</v>
      </c>
      <c r="B7" s="52" t="s">
        <v>15</v>
      </c>
      <c r="C7" s="35" t="s">
        <v>154</v>
      </c>
      <c r="D7" s="44" t="s">
        <v>150</v>
      </c>
      <c r="E7" s="45">
        <v>178734101</v>
      </c>
      <c r="F7" s="38" t="s">
        <v>26</v>
      </c>
      <c r="G7" s="73" t="s">
        <v>158</v>
      </c>
      <c r="H7" s="47">
        <v>5</v>
      </c>
      <c r="I7" s="47"/>
      <c r="J7" s="48"/>
      <c r="K7" s="90">
        <v>36</v>
      </c>
      <c r="L7" s="119">
        <v>45540</v>
      </c>
      <c r="M7" s="118">
        <f>VLOOKUP(Tabela1324578910[[#This Row],[Nome Candidato]],'[1]Convocação prova técnica'!$C:$H,6,0)</f>
        <v>8</v>
      </c>
      <c r="N7" s="118" t="s">
        <v>225</v>
      </c>
      <c r="O7" s="74">
        <f>SUM(Tabela1324578910[[#This Row],[Pontuação Análise Currícular]],Tabela1324578910[[#This Row],[Nota da Prova Técnica]])</f>
        <v>13</v>
      </c>
    </row>
    <row r="8" spans="1:15" ht="15.75" customHeight="1" x14ac:dyDescent="0.25">
      <c r="A8" s="33" t="s">
        <v>47</v>
      </c>
      <c r="B8" s="52" t="s">
        <v>12</v>
      </c>
      <c r="C8" s="35" t="s">
        <v>154</v>
      </c>
      <c r="D8" s="44" t="s">
        <v>148</v>
      </c>
      <c r="E8" s="45">
        <v>4225580133</v>
      </c>
      <c r="F8" s="38" t="s">
        <v>26</v>
      </c>
      <c r="G8" s="73" t="s">
        <v>156</v>
      </c>
      <c r="H8" s="47">
        <v>5</v>
      </c>
      <c r="I8" s="47"/>
      <c r="J8" s="48"/>
      <c r="K8" s="90">
        <v>36</v>
      </c>
      <c r="L8" s="119">
        <v>45540</v>
      </c>
      <c r="M8" s="118">
        <f>VLOOKUP(Tabela1324578910[[#This Row],[Nome Candidato]],'[1]Convocação prova técnica'!$C:$H,6,0)</f>
        <v>5</v>
      </c>
      <c r="N8" s="118" t="s">
        <v>227</v>
      </c>
      <c r="O8" s="74">
        <f>SUM(Tabela1324578910[[#This Row],[Pontuação Análise Currícular]],Tabela1324578910[[#This Row],[Nota da Prova Técnica]])</f>
        <v>10</v>
      </c>
    </row>
    <row r="9" spans="1:15" ht="15.75" customHeight="1" x14ac:dyDescent="0.25">
      <c r="A9" s="33" t="s">
        <v>47</v>
      </c>
      <c r="B9" s="52" t="s">
        <v>21</v>
      </c>
      <c r="C9" s="35" t="s">
        <v>154</v>
      </c>
      <c r="D9" s="44" t="s">
        <v>153</v>
      </c>
      <c r="E9" s="45">
        <v>569028248</v>
      </c>
      <c r="F9" s="38" t="s">
        <v>26</v>
      </c>
      <c r="G9" s="73">
        <v>45300.87090277778</v>
      </c>
      <c r="H9" s="47">
        <v>5</v>
      </c>
      <c r="I9" s="47"/>
      <c r="J9" s="48"/>
      <c r="K9" s="90">
        <v>0</v>
      </c>
      <c r="L9" s="119">
        <v>45540</v>
      </c>
      <c r="M9" s="118">
        <f>VLOOKUP(Tabela1324578910[[#This Row],[Nome Candidato]],'[1]Convocação prova técnica'!$C:$H,6,0)</f>
        <v>6</v>
      </c>
      <c r="N9" s="118" t="s">
        <v>227</v>
      </c>
      <c r="O9" s="74">
        <f>SUM(Tabela1324578910[[#This Row],[Pontuação Análise Currícular]],Tabela1324578910[[#This Row],[Nota da Prova Técnica]])</f>
        <v>11</v>
      </c>
    </row>
    <row r="10" spans="1:15" ht="15.75" customHeight="1" x14ac:dyDescent="0.25">
      <c r="A10" s="33" t="s">
        <v>47</v>
      </c>
      <c r="B10" s="52" t="s">
        <v>16</v>
      </c>
      <c r="C10" s="35" t="s">
        <v>154</v>
      </c>
      <c r="D10" s="44" t="s">
        <v>152</v>
      </c>
      <c r="E10" s="45">
        <v>4108607198</v>
      </c>
      <c r="F10" s="38" t="s">
        <v>26</v>
      </c>
      <c r="G10" s="73">
        <v>45300.157800925925</v>
      </c>
      <c r="H10" s="47">
        <v>5</v>
      </c>
      <c r="I10" s="47"/>
      <c r="J10" s="48"/>
      <c r="K10" s="90">
        <v>12</v>
      </c>
      <c r="L10" s="119">
        <v>45540</v>
      </c>
      <c r="M10" s="118">
        <f>VLOOKUP(Tabela1324578910[[#This Row],[Nome Candidato]],'[1]Convocação prova técnica'!$C:$H,6,0)</f>
        <v>0</v>
      </c>
      <c r="N10" s="118" t="s">
        <v>222</v>
      </c>
      <c r="O10" s="74">
        <f>SUM(Tabela1324578910[[#This Row],[Pontuação Análise Currícular]],Tabela1324578910[[#This Row],[Nota da Prova Técnica]])</f>
        <v>5</v>
      </c>
    </row>
    <row r="11" spans="1:15" ht="15.75" customHeight="1" x14ac:dyDescent="0.25">
      <c r="A11" s="33" t="s">
        <v>47</v>
      </c>
      <c r="B11" s="34" t="s">
        <v>18</v>
      </c>
      <c r="C11" s="35" t="s">
        <v>154</v>
      </c>
      <c r="D11" s="44" t="s">
        <v>149</v>
      </c>
      <c r="E11" s="45">
        <v>502827190</v>
      </c>
      <c r="F11" s="38" t="s">
        <v>26</v>
      </c>
      <c r="G11" s="73" t="s">
        <v>157</v>
      </c>
      <c r="H11" s="47">
        <v>5</v>
      </c>
      <c r="I11" s="47"/>
      <c r="J11" s="48"/>
      <c r="K11" s="90">
        <v>11</v>
      </c>
      <c r="L11" s="119">
        <v>45540</v>
      </c>
      <c r="M11" s="118">
        <f>VLOOKUP(Tabela1324578910[[#This Row],[Nome Candidato]],'[1]Convocação prova técnica'!$C:$H,6,0)</f>
        <v>0</v>
      </c>
      <c r="N11" s="118" t="s">
        <v>222</v>
      </c>
      <c r="O11" s="74">
        <f>SUM(Tabela1324578910[[#This Row],[Pontuação Análise Currícular]],Tabela1324578910[[#This Row],[Nota da Prova Técnica]])</f>
        <v>5</v>
      </c>
    </row>
  </sheetData>
  <mergeCells count="4">
    <mergeCell ref="A1:H1"/>
    <mergeCell ref="J1:O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showGridLines="0" zoomScale="80" zoomScaleNormal="80" workbookViewId="0">
      <selection activeCell="A5" sqref="A5:O5"/>
    </sheetView>
  </sheetViews>
  <sheetFormatPr defaultColWidth="16.7109375" defaultRowHeight="15" customHeight="1" x14ac:dyDescent="0.25"/>
  <cols>
    <col min="1" max="1" width="13.5703125" customWidth="1"/>
    <col min="2" max="2" width="9.7109375" customWidth="1"/>
    <col min="4" max="4" width="32.28515625" customWidth="1"/>
    <col min="6" max="6" width="17.85546875" customWidth="1"/>
    <col min="7" max="7" width="26" customWidth="1"/>
    <col min="9" max="9" width="15.42578125" customWidth="1"/>
    <col min="10" max="11" width="0" hidden="1" customWidth="1"/>
  </cols>
  <sheetData>
    <row r="1" spans="1:15" ht="15" customHeight="1" x14ac:dyDescent="0.25">
      <c r="A1" s="100" t="s">
        <v>4</v>
      </c>
      <c r="B1" s="100"/>
      <c r="C1" s="100"/>
      <c r="D1" s="100"/>
      <c r="E1" s="100"/>
      <c r="F1" s="100"/>
      <c r="G1" s="100"/>
      <c r="H1" s="100"/>
      <c r="I1" s="75"/>
      <c r="J1" s="101"/>
      <c r="K1" s="101"/>
      <c r="L1" s="101"/>
      <c r="M1" s="101"/>
      <c r="N1" s="101"/>
      <c r="O1" s="101"/>
    </row>
    <row r="2" spans="1:15" ht="15" customHeight="1" x14ac:dyDescent="0.25">
      <c r="A2" s="100" t="s">
        <v>5</v>
      </c>
      <c r="B2" s="100"/>
      <c r="C2" s="100"/>
      <c r="D2" s="100"/>
      <c r="E2" s="100"/>
      <c r="F2" s="100"/>
      <c r="G2" s="100"/>
      <c r="H2" s="100"/>
      <c r="I2" s="76"/>
      <c r="J2" s="102"/>
      <c r="K2" s="102"/>
      <c r="L2" s="102"/>
      <c r="M2" s="102"/>
      <c r="N2" s="102"/>
      <c r="O2" s="102"/>
    </row>
    <row r="3" spans="1:15" ht="15" customHeight="1" x14ac:dyDescent="0.25">
      <c r="A3" s="107" t="s">
        <v>48</v>
      </c>
      <c r="B3" s="108"/>
      <c r="C3" s="108"/>
      <c r="D3" s="108"/>
      <c r="E3" s="108"/>
      <c r="F3" s="108"/>
      <c r="G3" s="108"/>
      <c r="H3" s="108"/>
      <c r="I3" s="77"/>
      <c r="J3" s="106"/>
      <c r="K3" s="106"/>
      <c r="L3" s="106"/>
      <c r="M3" s="106"/>
      <c r="N3" s="106"/>
      <c r="O3" s="106"/>
    </row>
    <row r="4" spans="1:15" ht="51.75" customHeight="1" x14ac:dyDescent="0.25">
      <c r="A4" s="8" t="s">
        <v>0</v>
      </c>
      <c r="B4" s="79" t="s">
        <v>10</v>
      </c>
      <c r="C4" s="5" t="s">
        <v>1</v>
      </c>
      <c r="D4" s="5" t="s">
        <v>2</v>
      </c>
      <c r="E4" s="5" t="s">
        <v>3</v>
      </c>
      <c r="F4" s="5" t="s">
        <v>25</v>
      </c>
      <c r="G4" s="5" t="s">
        <v>27</v>
      </c>
      <c r="H4" s="6" t="s">
        <v>7</v>
      </c>
      <c r="I4" s="6" t="s">
        <v>118</v>
      </c>
      <c r="J4" s="7" t="s">
        <v>9</v>
      </c>
      <c r="K4" s="7" t="s">
        <v>28</v>
      </c>
      <c r="L4" s="120" t="s">
        <v>220</v>
      </c>
      <c r="M4" s="120" t="s">
        <v>221</v>
      </c>
      <c r="N4" s="120" t="s">
        <v>223</v>
      </c>
      <c r="O4" s="80" t="s">
        <v>6</v>
      </c>
    </row>
    <row r="5" spans="1:15" ht="15" customHeight="1" x14ac:dyDescent="0.25">
      <c r="A5" s="81" t="s">
        <v>47</v>
      </c>
      <c r="B5" s="10" t="s">
        <v>13</v>
      </c>
      <c r="C5" s="11" t="s">
        <v>29</v>
      </c>
      <c r="D5" s="15" t="s">
        <v>161</v>
      </c>
      <c r="E5" s="16">
        <v>3734241162</v>
      </c>
      <c r="F5" s="12" t="s">
        <v>26</v>
      </c>
      <c r="G5" s="82">
        <v>45331.305509259262</v>
      </c>
      <c r="H5" s="13">
        <v>5</v>
      </c>
      <c r="I5" s="13">
        <v>0</v>
      </c>
      <c r="J5" s="17"/>
      <c r="K5" s="121"/>
      <c r="L5" s="122">
        <v>45540</v>
      </c>
      <c r="M5" s="93">
        <v>10</v>
      </c>
      <c r="N5" s="93" t="s">
        <v>225</v>
      </c>
      <c r="O5" s="123">
        <f>SUM(Tabela1324578911[[#This Row],[Pontuação Análise Currícular]],Tabela1324578911[[#This Row],[Nota da Prova Técnica]])</f>
        <v>15</v>
      </c>
    </row>
    <row r="6" spans="1:15" ht="15" customHeight="1" x14ac:dyDescent="0.25">
      <c r="A6" s="84" t="s">
        <v>47</v>
      </c>
      <c r="B6" s="62" t="s">
        <v>11</v>
      </c>
      <c r="C6" s="124" t="s">
        <v>29</v>
      </c>
      <c r="D6" s="63" t="s">
        <v>160</v>
      </c>
      <c r="E6" s="64">
        <v>95197230568</v>
      </c>
      <c r="F6" s="65" t="s">
        <v>26</v>
      </c>
      <c r="G6" s="125" t="s">
        <v>162</v>
      </c>
      <c r="H6" s="66">
        <v>0</v>
      </c>
      <c r="I6" s="66">
        <v>0</v>
      </c>
      <c r="J6" s="67">
        <v>0</v>
      </c>
      <c r="K6" s="67">
        <v>120</v>
      </c>
      <c r="L6" s="126">
        <v>45540</v>
      </c>
      <c r="M6" s="127"/>
      <c r="N6" s="127" t="s">
        <v>222</v>
      </c>
      <c r="O6" s="128">
        <f>SUM(Tabela1324578911[[#This Row],[Pontuação Análise Currícular]],Tabela1324578911[[#This Row],[Nota da Prova Técnica]])</f>
        <v>0</v>
      </c>
    </row>
  </sheetData>
  <mergeCells count="4">
    <mergeCell ref="A1:H1"/>
    <mergeCell ref="J1:O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showGridLines="0" topLeftCell="F1" workbookViewId="0">
      <selection activeCell="L4" sqref="L4:N4"/>
    </sheetView>
  </sheetViews>
  <sheetFormatPr defaultRowHeight="15" x14ac:dyDescent="0.25"/>
  <cols>
    <col min="1" max="1" width="10" customWidth="1"/>
    <col min="3" max="3" width="13.5703125" customWidth="1"/>
    <col min="4" max="4" width="26.140625" customWidth="1"/>
    <col min="5" max="5" width="13.85546875" bestFit="1" customWidth="1"/>
    <col min="6" max="6" width="13.140625" customWidth="1"/>
    <col min="7" max="7" width="22.42578125" customWidth="1"/>
    <col min="8" max="8" width="15.85546875" customWidth="1"/>
    <col min="9" max="9" width="14.7109375" hidden="1" customWidth="1"/>
    <col min="10" max="10" width="9.140625" hidden="1" customWidth="1"/>
    <col min="11" max="11" width="22.5703125" bestFit="1" customWidth="1"/>
    <col min="12" max="12" width="22.5703125" customWidth="1"/>
    <col min="13" max="13" width="18.85546875" customWidth="1"/>
    <col min="14" max="14" width="22.5703125" customWidth="1"/>
    <col min="15" max="15" width="12.7109375" bestFit="1" customWidth="1"/>
  </cols>
  <sheetData>
    <row r="1" spans="1:15" x14ac:dyDescent="0.25">
      <c r="A1" s="100" t="s">
        <v>4</v>
      </c>
      <c r="B1" s="100"/>
      <c r="C1" s="100"/>
      <c r="D1" s="100"/>
      <c r="E1" s="100"/>
      <c r="F1" s="100"/>
      <c r="G1" s="100"/>
      <c r="H1" s="100"/>
      <c r="I1" s="75"/>
      <c r="J1" s="101"/>
      <c r="K1" s="101"/>
      <c r="L1" s="101"/>
      <c r="M1" s="101"/>
      <c r="N1" s="101"/>
      <c r="O1" s="101"/>
    </row>
    <row r="2" spans="1:15" x14ac:dyDescent="0.25">
      <c r="A2" s="100" t="s">
        <v>5</v>
      </c>
      <c r="B2" s="100"/>
      <c r="C2" s="100"/>
      <c r="D2" s="100"/>
      <c r="E2" s="100"/>
      <c r="F2" s="100"/>
      <c r="G2" s="100"/>
      <c r="H2" s="100"/>
      <c r="I2" s="76"/>
      <c r="J2" s="102"/>
      <c r="K2" s="102"/>
      <c r="L2" s="102"/>
      <c r="M2" s="102"/>
      <c r="N2" s="102"/>
      <c r="O2" s="102"/>
    </row>
    <row r="3" spans="1:15" x14ac:dyDescent="0.25">
      <c r="A3" s="107" t="s">
        <v>48</v>
      </c>
      <c r="B3" s="108"/>
      <c r="C3" s="108"/>
      <c r="D3" s="108"/>
      <c r="E3" s="108"/>
      <c r="F3" s="108"/>
      <c r="G3" s="108"/>
      <c r="H3" s="108"/>
      <c r="I3" s="77"/>
      <c r="J3" s="106"/>
      <c r="K3" s="106"/>
      <c r="L3" s="106"/>
      <c r="M3" s="106"/>
      <c r="N3" s="106"/>
      <c r="O3" s="106"/>
    </row>
    <row r="4" spans="1:15" ht="39" customHeight="1" x14ac:dyDescent="0.25">
      <c r="A4" s="8" t="s">
        <v>0</v>
      </c>
      <c r="B4" s="79" t="s">
        <v>10</v>
      </c>
      <c r="C4" s="5" t="s">
        <v>1</v>
      </c>
      <c r="D4" s="5" t="s">
        <v>2</v>
      </c>
      <c r="E4" s="5" t="s">
        <v>3</v>
      </c>
      <c r="F4" s="5" t="s">
        <v>25</v>
      </c>
      <c r="G4" s="5" t="s">
        <v>27</v>
      </c>
      <c r="H4" s="6" t="s">
        <v>7</v>
      </c>
      <c r="I4" s="6" t="s">
        <v>118</v>
      </c>
      <c r="J4" s="7" t="s">
        <v>9</v>
      </c>
      <c r="K4" s="7" t="s">
        <v>28</v>
      </c>
      <c r="L4" s="120" t="s">
        <v>220</v>
      </c>
      <c r="M4" s="120" t="s">
        <v>221</v>
      </c>
      <c r="N4" s="120" t="s">
        <v>223</v>
      </c>
      <c r="O4" s="80" t="s">
        <v>6</v>
      </c>
    </row>
    <row r="5" spans="1:15" ht="15.75" customHeight="1" x14ac:dyDescent="0.25">
      <c r="A5" s="81" t="s">
        <v>47</v>
      </c>
      <c r="B5" s="10" t="s">
        <v>11</v>
      </c>
      <c r="C5" s="11" t="s">
        <v>165</v>
      </c>
      <c r="D5" s="15" t="s">
        <v>163</v>
      </c>
      <c r="E5" s="16">
        <v>1131836154</v>
      </c>
      <c r="F5" s="12" t="s">
        <v>26</v>
      </c>
      <c r="G5" s="82" t="s">
        <v>166</v>
      </c>
      <c r="H5" s="13">
        <v>5</v>
      </c>
      <c r="I5" s="13">
        <v>0</v>
      </c>
      <c r="J5" s="17"/>
      <c r="K5" s="93">
        <v>48</v>
      </c>
      <c r="L5" s="131">
        <v>45540</v>
      </c>
      <c r="M5" s="129">
        <v>0</v>
      </c>
      <c r="N5" s="129" t="s">
        <v>222</v>
      </c>
      <c r="O5" s="83">
        <v>5</v>
      </c>
    </row>
    <row r="6" spans="1:15" ht="12.75" customHeight="1" x14ac:dyDescent="0.25">
      <c r="A6" s="84" t="s">
        <v>47</v>
      </c>
      <c r="B6" s="62" t="s">
        <v>13</v>
      </c>
      <c r="C6" s="11" t="s">
        <v>165</v>
      </c>
      <c r="D6" s="63" t="s">
        <v>164</v>
      </c>
      <c r="E6" s="64">
        <v>6023968380</v>
      </c>
      <c r="F6" s="65" t="s">
        <v>26</v>
      </c>
      <c r="G6" s="82">
        <v>45300.830405092594</v>
      </c>
      <c r="H6" s="66">
        <v>5</v>
      </c>
      <c r="I6" s="66">
        <v>0</v>
      </c>
      <c r="J6" s="67">
        <v>0</v>
      </c>
      <c r="K6" s="93">
        <v>36</v>
      </c>
      <c r="L6" s="131">
        <v>45540</v>
      </c>
      <c r="M6" s="130">
        <v>0</v>
      </c>
      <c r="N6" s="130" t="s">
        <v>222</v>
      </c>
      <c r="O6" s="85">
        <v>5</v>
      </c>
    </row>
  </sheetData>
  <mergeCells count="4">
    <mergeCell ref="A1:H1"/>
    <mergeCell ref="J1:O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topLeftCell="E1" zoomScale="80" zoomScaleNormal="80" workbookViewId="0">
      <selection activeCell="A5" sqref="A5:O7"/>
    </sheetView>
  </sheetViews>
  <sheetFormatPr defaultRowHeight="24.75" customHeight="1" x14ac:dyDescent="0.25"/>
  <cols>
    <col min="1" max="1" width="20.5703125" customWidth="1"/>
    <col min="3" max="3" width="16" customWidth="1"/>
    <col min="4" max="4" width="36.42578125" customWidth="1"/>
    <col min="5" max="5" width="18" customWidth="1"/>
    <col min="6" max="6" width="13.85546875" customWidth="1"/>
    <col min="7" max="7" width="23.7109375" customWidth="1"/>
    <col min="8" max="8" width="30.28515625" bestFit="1" customWidth="1"/>
    <col min="9" max="9" width="15.5703125" hidden="1" customWidth="1"/>
    <col min="10" max="10" width="19.85546875" hidden="1" customWidth="1"/>
    <col min="11" max="14" width="20.28515625" style="78" customWidth="1"/>
    <col min="15" max="15" width="26.28515625" customWidth="1"/>
  </cols>
  <sheetData>
    <row r="1" spans="1:15" ht="24.75" customHeight="1" x14ac:dyDescent="0.25">
      <c r="A1" s="100" t="s">
        <v>4</v>
      </c>
      <c r="B1" s="100"/>
      <c r="C1" s="100"/>
      <c r="D1" s="100"/>
      <c r="E1" s="100"/>
      <c r="F1" s="100"/>
      <c r="G1" s="100"/>
      <c r="H1" s="100"/>
      <c r="I1" s="75"/>
      <c r="J1" s="101"/>
      <c r="K1" s="101"/>
      <c r="L1" s="101"/>
      <c r="M1" s="101"/>
      <c r="N1" s="101"/>
      <c r="O1" s="101"/>
    </row>
    <row r="2" spans="1:15" ht="24.75" customHeight="1" x14ac:dyDescent="0.25">
      <c r="A2" s="100" t="s">
        <v>5</v>
      </c>
      <c r="B2" s="100"/>
      <c r="C2" s="100"/>
      <c r="D2" s="100"/>
      <c r="E2" s="100"/>
      <c r="F2" s="100"/>
      <c r="G2" s="100"/>
      <c r="H2" s="100"/>
      <c r="I2" s="76"/>
      <c r="J2" s="102"/>
      <c r="K2" s="102"/>
      <c r="L2" s="102"/>
      <c r="M2" s="102"/>
      <c r="N2" s="102"/>
      <c r="O2" s="102"/>
    </row>
    <row r="3" spans="1:15" ht="24.75" customHeight="1" x14ac:dyDescent="0.25">
      <c r="A3" s="107" t="s">
        <v>48</v>
      </c>
      <c r="B3" s="108"/>
      <c r="C3" s="108"/>
      <c r="D3" s="108"/>
      <c r="E3" s="108"/>
      <c r="F3" s="108"/>
      <c r="G3" s="108"/>
      <c r="H3" s="108"/>
      <c r="I3" s="77"/>
      <c r="J3" s="106"/>
      <c r="K3" s="106"/>
      <c r="L3" s="106"/>
      <c r="M3" s="106"/>
      <c r="N3" s="106"/>
      <c r="O3" s="106"/>
    </row>
    <row r="4" spans="1:15" ht="24.75" customHeight="1" x14ac:dyDescent="0.25">
      <c r="A4" s="27" t="s">
        <v>0</v>
      </c>
      <c r="B4" s="28" t="s">
        <v>10</v>
      </c>
      <c r="C4" s="29" t="s">
        <v>1</v>
      </c>
      <c r="D4" s="29" t="s">
        <v>2</v>
      </c>
      <c r="E4" s="29" t="s">
        <v>3</v>
      </c>
      <c r="F4" s="29" t="s">
        <v>25</v>
      </c>
      <c r="G4" s="29" t="s">
        <v>27</v>
      </c>
      <c r="H4" s="30" t="s">
        <v>7</v>
      </c>
      <c r="I4" s="30" t="s">
        <v>118</v>
      </c>
      <c r="J4" s="31" t="s">
        <v>9</v>
      </c>
      <c r="K4" s="31" t="s">
        <v>28</v>
      </c>
      <c r="L4" s="120" t="s">
        <v>220</v>
      </c>
      <c r="M4" s="120" t="s">
        <v>221</v>
      </c>
      <c r="N4" s="120" t="s">
        <v>223</v>
      </c>
      <c r="O4" s="32" t="s">
        <v>6</v>
      </c>
    </row>
    <row r="5" spans="1:15" ht="24.75" customHeight="1" x14ac:dyDescent="0.25">
      <c r="A5" s="33" t="s">
        <v>47</v>
      </c>
      <c r="B5" s="34" t="s">
        <v>22</v>
      </c>
      <c r="C5" s="35" t="s">
        <v>30</v>
      </c>
      <c r="D5" s="36" t="s">
        <v>179</v>
      </c>
      <c r="E5" s="37">
        <v>8168953177</v>
      </c>
      <c r="F5" s="38" t="s">
        <v>26</v>
      </c>
      <c r="G5" s="69" t="s">
        <v>202</v>
      </c>
      <c r="H5" s="39">
        <v>5</v>
      </c>
      <c r="I5" s="39"/>
      <c r="J5" s="42"/>
      <c r="K5" s="91">
        <v>12</v>
      </c>
      <c r="L5" s="133">
        <v>45540</v>
      </c>
      <c r="M5" s="132">
        <v>10</v>
      </c>
      <c r="N5" s="132" t="s">
        <v>225</v>
      </c>
      <c r="O5" s="41">
        <v>15</v>
      </c>
    </row>
    <row r="6" spans="1:15" ht="24.75" customHeight="1" x14ac:dyDescent="0.25">
      <c r="A6" s="33" t="s">
        <v>47</v>
      </c>
      <c r="B6" s="52" t="s">
        <v>12</v>
      </c>
      <c r="C6" s="35" t="s">
        <v>30</v>
      </c>
      <c r="D6" s="44" t="s">
        <v>169</v>
      </c>
      <c r="E6" s="45" t="s">
        <v>170</v>
      </c>
      <c r="F6" s="38" t="s">
        <v>26</v>
      </c>
      <c r="G6" s="72" t="s">
        <v>193</v>
      </c>
      <c r="H6" s="39">
        <v>5</v>
      </c>
      <c r="I6" s="47"/>
      <c r="J6" s="48"/>
      <c r="K6" s="90">
        <v>24</v>
      </c>
      <c r="L6" s="133">
        <v>45540</v>
      </c>
      <c r="M6" s="118">
        <v>9</v>
      </c>
      <c r="N6" s="132" t="s">
        <v>225</v>
      </c>
      <c r="O6" s="41">
        <v>14</v>
      </c>
    </row>
    <row r="7" spans="1:15" ht="24.75" customHeight="1" x14ac:dyDescent="0.25">
      <c r="A7" s="33" t="s">
        <v>47</v>
      </c>
      <c r="B7" s="52" t="s">
        <v>13</v>
      </c>
      <c r="C7" s="35" t="s">
        <v>30</v>
      </c>
      <c r="D7" s="44" t="s">
        <v>168</v>
      </c>
      <c r="E7" s="45">
        <v>3670489142</v>
      </c>
      <c r="F7" s="38" t="s">
        <v>26</v>
      </c>
      <c r="G7" s="72" t="s">
        <v>192</v>
      </c>
      <c r="H7" s="39">
        <v>5</v>
      </c>
      <c r="I7" s="47"/>
      <c r="J7" s="48"/>
      <c r="K7" s="90">
        <v>6</v>
      </c>
      <c r="L7" s="133">
        <v>45540</v>
      </c>
      <c r="M7" s="118">
        <v>9</v>
      </c>
      <c r="N7" s="132" t="s">
        <v>225</v>
      </c>
      <c r="O7" s="41">
        <v>14</v>
      </c>
    </row>
    <row r="8" spans="1:15" ht="24.75" customHeight="1" x14ac:dyDescent="0.25">
      <c r="A8" s="33" t="s">
        <v>47</v>
      </c>
      <c r="B8" s="34" t="s">
        <v>18</v>
      </c>
      <c r="C8" s="35" t="s">
        <v>30</v>
      </c>
      <c r="D8" s="44" t="s">
        <v>171</v>
      </c>
      <c r="E8" s="45">
        <v>2173828192</v>
      </c>
      <c r="F8" s="38" t="s">
        <v>26</v>
      </c>
      <c r="G8" s="72" t="s">
        <v>194</v>
      </c>
      <c r="H8" s="39">
        <v>5</v>
      </c>
      <c r="I8" s="47"/>
      <c r="J8" s="48"/>
      <c r="K8" s="90">
        <v>24</v>
      </c>
      <c r="L8" s="133">
        <v>45540</v>
      </c>
      <c r="M8" s="118">
        <v>8</v>
      </c>
      <c r="N8" s="132" t="s">
        <v>225</v>
      </c>
      <c r="O8" s="41">
        <v>13</v>
      </c>
    </row>
    <row r="9" spans="1:15" ht="24.75" customHeight="1" x14ac:dyDescent="0.25">
      <c r="A9" s="33" t="s">
        <v>47</v>
      </c>
      <c r="B9" s="52" t="s">
        <v>19</v>
      </c>
      <c r="C9" s="35" t="s">
        <v>30</v>
      </c>
      <c r="D9" s="44" t="s">
        <v>175</v>
      </c>
      <c r="E9" s="45">
        <v>70274927179</v>
      </c>
      <c r="F9" s="38" t="s">
        <v>26</v>
      </c>
      <c r="G9" s="72" t="s">
        <v>198</v>
      </c>
      <c r="H9" s="39">
        <v>5</v>
      </c>
      <c r="I9" s="47"/>
      <c r="J9" s="48"/>
      <c r="K9" s="90">
        <v>20</v>
      </c>
      <c r="L9" s="133">
        <v>45540</v>
      </c>
      <c r="M9" s="118">
        <v>8</v>
      </c>
      <c r="N9" s="118" t="s">
        <v>225</v>
      </c>
      <c r="O9" s="41">
        <v>13</v>
      </c>
    </row>
    <row r="10" spans="1:15" ht="24.75" customHeight="1" x14ac:dyDescent="0.25">
      <c r="A10" s="33" t="s">
        <v>47</v>
      </c>
      <c r="B10" s="52" t="s">
        <v>32</v>
      </c>
      <c r="C10" s="35" t="s">
        <v>30</v>
      </c>
      <c r="D10" s="44" t="s">
        <v>182</v>
      </c>
      <c r="E10" s="45">
        <v>8168939182</v>
      </c>
      <c r="F10" s="38" t="s">
        <v>26</v>
      </c>
      <c r="G10" s="72" t="s">
        <v>205</v>
      </c>
      <c r="H10" s="39">
        <v>5</v>
      </c>
      <c r="I10" s="47"/>
      <c r="J10" s="48"/>
      <c r="K10" s="90">
        <v>18</v>
      </c>
      <c r="L10" s="133">
        <v>45540</v>
      </c>
      <c r="M10" s="118">
        <v>8</v>
      </c>
      <c r="N10" s="118" t="s">
        <v>225</v>
      </c>
      <c r="O10" s="41">
        <v>13</v>
      </c>
    </row>
    <row r="11" spans="1:15" ht="24.75" customHeight="1" x14ac:dyDescent="0.25">
      <c r="A11" s="33" t="s">
        <v>47</v>
      </c>
      <c r="B11" s="34" t="s">
        <v>40</v>
      </c>
      <c r="C11" s="35" t="s">
        <v>30</v>
      </c>
      <c r="D11" s="44" t="s">
        <v>190</v>
      </c>
      <c r="E11" s="45">
        <v>5757743123</v>
      </c>
      <c r="F11" s="38" t="s">
        <v>26</v>
      </c>
      <c r="G11" s="94">
        <v>45300.606828703705</v>
      </c>
      <c r="H11" s="39">
        <v>5</v>
      </c>
      <c r="I11" s="47"/>
      <c r="J11" s="48"/>
      <c r="K11" s="90">
        <v>12</v>
      </c>
      <c r="L11" s="133">
        <v>45540</v>
      </c>
      <c r="M11" s="118">
        <v>8</v>
      </c>
      <c r="N11" s="132" t="s">
        <v>225</v>
      </c>
      <c r="O11" s="41">
        <v>13</v>
      </c>
    </row>
    <row r="12" spans="1:15" ht="24.75" customHeight="1" x14ac:dyDescent="0.25">
      <c r="A12" s="33" t="s">
        <v>47</v>
      </c>
      <c r="B12" s="52" t="s">
        <v>24</v>
      </c>
      <c r="C12" s="35" t="s">
        <v>30</v>
      </c>
      <c r="D12" s="36" t="s">
        <v>181</v>
      </c>
      <c r="E12" s="37">
        <v>97207462387</v>
      </c>
      <c r="F12" s="38" t="s">
        <v>26</v>
      </c>
      <c r="G12" s="69" t="s">
        <v>204</v>
      </c>
      <c r="H12" s="39">
        <v>5</v>
      </c>
      <c r="I12" s="47"/>
      <c r="J12" s="42"/>
      <c r="K12" s="91">
        <v>24</v>
      </c>
      <c r="L12" s="133">
        <v>45540</v>
      </c>
      <c r="M12" s="132">
        <v>7</v>
      </c>
      <c r="N12" s="118" t="s">
        <v>225</v>
      </c>
      <c r="O12" s="41">
        <v>12</v>
      </c>
    </row>
    <row r="13" spans="1:15" ht="24.75" customHeight="1" x14ac:dyDescent="0.25">
      <c r="A13" s="33" t="s">
        <v>47</v>
      </c>
      <c r="B13" s="52" t="s">
        <v>38</v>
      </c>
      <c r="C13" s="35" t="s">
        <v>30</v>
      </c>
      <c r="D13" s="44" t="s">
        <v>188</v>
      </c>
      <c r="E13" s="45">
        <v>74768646115</v>
      </c>
      <c r="F13" s="38" t="s">
        <v>26</v>
      </c>
      <c r="G13" s="94">
        <v>45300.47923611111</v>
      </c>
      <c r="H13" s="39">
        <v>5</v>
      </c>
      <c r="I13" s="86"/>
      <c r="J13" s="48"/>
      <c r="K13" s="90">
        <v>0</v>
      </c>
      <c r="L13" s="133">
        <v>45540</v>
      </c>
      <c r="M13" s="118">
        <v>7</v>
      </c>
      <c r="N13" s="132" t="s">
        <v>225</v>
      </c>
      <c r="O13" s="41">
        <v>12</v>
      </c>
    </row>
    <row r="14" spans="1:15" ht="24.75" customHeight="1" x14ac:dyDescent="0.25">
      <c r="A14" s="33" t="s">
        <v>47</v>
      </c>
      <c r="B14" s="34" t="s">
        <v>16</v>
      </c>
      <c r="C14" s="35" t="s">
        <v>30</v>
      </c>
      <c r="D14" s="44" t="s">
        <v>176</v>
      </c>
      <c r="E14" s="45">
        <v>71384779108</v>
      </c>
      <c r="F14" s="38" t="s">
        <v>26</v>
      </c>
      <c r="G14" s="72" t="s">
        <v>199</v>
      </c>
      <c r="H14" s="39">
        <v>5</v>
      </c>
      <c r="I14" s="47"/>
      <c r="J14" s="48"/>
      <c r="K14" s="90">
        <v>6</v>
      </c>
      <c r="L14" s="133">
        <v>45540</v>
      </c>
      <c r="M14" s="118">
        <v>6</v>
      </c>
      <c r="N14" s="118" t="s">
        <v>226</v>
      </c>
      <c r="O14" s="41">
        <v>11</v>
      </c>
    </row>
    <row r="15" spans="1:15" ht="24.75" customHeight="1" x14ac:dyDescent="0.25">
      <c r="A15" s="33" t="s">
        <v>47</v>
      </c>
      <c r="B15" s="52" t="s">
        <v>20</v>
      </c>
      <c r="C15" s="35" t="s">
        <v>30</v>
      </c>
      <c r="D15" s="44" t="s">
        <v>177</v>
      </c>
      <c r="E15" s="45">
        <v>3123857301</v>
      </c>
      <c r="F15" s="38" t="s">
        <v>26</v>
      </c>
      <c r="G15" s="72" t="s">
        <v>200</v>
      </c>
      <c r="H15" s="39">
        <v>5</v>
      </c>
      <c r="I15" s="47"/>
      <c r="J15" s="48"/>
      <c r="K15" s="90">
        <v>96</v>
      </c>
      <c r="L15" s="133">
        <v>45540</v>
      </c>
      <c r="M15" s="118">
        <v>0</v>
      </c>
      <c r="N15" s="118" t="s">
        <v>222</v>
      </c>
      <c r="O15" s="41">
        <v>5</v>
      </c>
    </row>
    <row r="16" spans="1:15" ht="24.75" customHeight="1" x14ac:dyDescent="0.25">
      <c r="A16" s="33" t="s">
        <v>47</v>
      </c>
      <c r="B16" s="52" t="s">
        <v>11</v>
      </c>
      <c r="C16" s="35" t="s">
        <v>30</v>
      </c>
      <c r="D16" s="44" t="s">
        <v>167</v>
      </c>
      <c r="E16" s="45">
        <v>73531855115</v>
      </c>
      <c r="F16" s="38" t="s">
        <v>26</v>
      </c>
      <c r="G16" s="43" t="s">
        <v>191</v>
      </c>
      <c r="H16" s="39">
        <v>5</v>
      </c>
      <c r="I16" s="47"/>
      <c r="J16" s="49">
        <v>0</v>
      </c>
      <c r="K16" s="49">
        <v>60</v>
      </c>
      <c r="L16" s="133">
        <v>45540</v>
      </c>
      <c r="M16" s="114">
        <v>0</v>
      </c>
      <c r="N16" s="118" t="s">
        <v>222</v>
      </c>
      <c r="O16" s="41">
        <v>5</v>
      </c>
    </row>
    <row r="17" spans="1:15" ht="24.75" customHeight="1" x14ac:dyDescent="0.25">
      <c r="A17" s="33" t="s">
        <v>47</v>
      </c>
      <c r="B17" s="34" t="s">
        <v>23</v>
      </c>
      <c r="C17" s="35" t="s">
        <v>30</v>
      </c>
      <c r="D17" s="44" t="s">
        <v>180</v>
      </c>
      <c r="E17" s="45">
        <v>4564471139</v>
      </c>
      <c r="F17" s="38" t="s">
        <v>26</v>
      </c>
      <c r="G17" s="72" t="s">
        <v>203</v>
      </c>
      <c r="H17" s="39">
        <v>5</v>
      </c>
      <c r="I17" s="47"/>
      <c r="J17" s="48"/>
      <c r="K17" s="90">
        <v>36</v>
      </c>
      <c r="L17" s="133">
        <v>45540</v>
      </c>
      <c r="M17" s="118">
        <v>0</v>
      </c>
      <c r="N17" s="118" t="s">
        <v>222</v>
      </c>
      <c r="O17" s="41">
        <v>5</v>
      </c>
    </row>
    <row r="18" spans="1:15" ht="24.75" customHeight="1" x14ac:dyDescent="0.25">
      <c r="A18" s="33" t="s">
        <v>47</v>
      </c>
      <c r="B18" s="52" t="s">
        <v>34</v>
      </c>
      <c r="C18" s="35" t="s">
        <v>30</v>
      </c>
      <c r="D18" s="44" t="s">
        <v>184</v>
      </c>
      <c r="E18" s="45">
        <v>711715173</v>
      </c>
      <c r="F18" s="38" t="s">
        <v>26</v>
      </c>
      <c r="G18" s="72" t="s">
        <v>207</v>
      </c>
      <c r="H18" s="39">
        <v>5</v>
      </c>
      <c r="I18" s="47"/>
      <c r="J18" s="48"/>
      <c r="K18" s="90">
        <v>36</v>
      </c>
      <c r="L18" s="133">
        <v>45540</v>
      </c>
      <c r="M18" s="118">
        <v>0</v>
      </c>
      <c r="N18" s="132" t="s">
        <v>222</v>
      </c>
      <c r="O18" s="41">
        <v>5</v>
      </c>
    </row>
    <row r="19" spans="1:15" ht="24.75" customHeight="1" x14ac:dyDescent="0.25">
      <c r="A19" s="33" t="s">
        <v>47</v>
      </c>
      <c r="B19" s="52" t="s">
        <v>21</v>
      </c>
      <c r="C19" s="35" t="s">
        <v>30</v>
      </c>
      <c r="D19" s="44" t="s">
        <v>178</v>
      </c>
      <c r="E19" s="45">
        <v>6291547163</v>
      </c>
      <c r="F19" s="38" t="s">
        <v>26</v>
      </c>
      <c r="G19" s="72" t="s">
        <v>201</v>
      </c>
      <c r="H19" s="39">
        <v>5</v>
      </c>
      <c r="I19" s="47"/>
      <c r="J19" s="48"/>
      <c r="K19" s="90">
        <v>24</v>
      </c>
      <c r="L19" s="133">
        <v>45540</v>
      </c>
      <c r="M19" s="118">
        <v>0</v>
      </c>
      <c r="N19" s="132" t="s">
        <v>222</v>
      </c>
      <c r="O19" s="41">
        <v>5</v>
      </c>
    </row>
    <row r="20" spans="1:15" ht="24.75" customHeight="1" x14ac:dyDescent="0.25">
      <c r="A20" s="33" t="s">
        <v>47</v>
      </c>
      <c r="B20" s="34" t="s">
        <v>36</v>
      </c>
      <c r="C20" s="35" t="s">
        <v>30</v>
      </c>
      <c r="D20" s="44" t="s">
        <v>186</v>
      </c>
      <c r="E20" s="45" t="s">
        <v>187</v>
      </c>
      <c r="F20" s="38" t="s">
        <v>26</v>
      </c>
      <c r="G20" s="72" t="s">
        <v>209</v>
      </c>
      <c r="H20" s="39">
        <v>5</v>
      </c>
      <c r="I20" s="47"/>
      <c r="J20" s="48"/>
      <c r="K20" s="90">
        <v>24</v>
      </c>
      <c r="L20" s="133">
        <v>45540</v>
      </c>
      <c r="M20" s="118">
        <v>0</v>
      </c>
      <c r="N20" s="118" t="s">
        <v>222</v>
      </c>
      <c r="O20" s="41">
        <v>5</v>
      </c>
    </row>
    <row r="21" spans="1:15" ht="24.75" customHeight="1" x14ac:dyDescent="0.25">
      <c r="A21" s="33" t="s">
        <v>47</v>
      </c>
      <c r="B21" s="52" t="s">
        <v>39</v>
      </c>
      <c r="C21" s="35" t="s">
        <v>30</v>
      </c>
      <c r="D21" s="44" t="s">
        <v>189</v>
      </c>
      <c r="E21" s="45">
        <v>70929682165</v>
      </c>
      <c r="F21" s="38" t="s">
        <v>26</v>
      </c>
      <c r="G21" s="94">
        <v>45300.549027777779</v>
      </c>
      <c r="H21" s="39">
        <v>5</v>
      </c>
      <c r="I21" s="47"/>
      <c r="J21" s="48"/>
      <c r="K21" s="90">
        <v>11</v>
      </c>
      <c r="L21" s="133">
        <v>45540</v>
      </c>
      <c r="M21" s="118">
        <v>0</v>
      </c>
      <c r="N21" s="118" t="s">
        <v>222</v>
      </c>
      <c r="O21" s="41">
        <v>5</v>
      </c>
    </row>
    <row r="22" spans="1:15" ht="24.75" customHeight="1" x14ac:dyDescent="0.25">
      <c r="A22" s="33" t="s">
        <v>47</v>
      </c>
      <c r="B22" s="52" t="s">
        <v>14</v>
      </c>
      <c r="C22" s="35" t="s">
        <v>30</v>
      </c>
      <c r="D22" s="44" t="s">
        <v>173</v>
      </c>
      <c r="E22" s="45">
        <v>71469777142</v>
      </c>
      <c r="F22" s="38" t="s">
        <v>26</v>
      </c>
      <c r="G22" s="72" t="s">
        <v>196</v>
      </c>
      <c r="H22" s="39">
        <v>5</v>
      </c>
      <c r="I22" s="47"/>
      <c r="J22" s="48"/>
      <c r="K22" s="90">
        <v>10</v>
      </c>
      <c r="L22" s="133">
        <v>45540</v>
      </c>
      <c r="M22" s="118">
        <v>0</v>
      </c>
      <c r="N22" s="132" t="s">
        <v>222</v>
      </c>
      <c r="O22" s="41">
        <v>5</v>
      </c>
    </row>
    <row r="23" spans="1:15" ht="24.75" customHeight="1" x14ac:dyDescent="0.25">
      <c r="A23" s="33" t="s">
        <v>47</v>
      </c>
      <c r="B23" s="34" t="s">
        <v>33</v>
      </c>
      <c r="C23" s="35" t="s">
        <v>30</v>
      </c>
      <c r="D23" s="44" t="s">
        <v>183</v>
      </c>
      <c r="E23" s="45">
        <v>70524055122</v>
      </c>
      <c r="F23" s="38" t="s">
        <v>26</v>
      </c>
      <c r="G23" s="72" t="s">
        <v>206</v>
      </c>
      <c r="H23" s="39">
        <v>5</v>
      </c>
      <c r="I23" s="47"/>
      <c r="J23" s="48"/>
      <c r="K23" s="90">
        <v>6</v>
      </c>
      <c r="L23" s="133">
        <v>45540</v>
      </c>
      <c r="M23" s="118">
        <v>0</v>
      </c>
      <c r="N23" s="132" t="s">
        <v>222</v>
      </c>
      <c r="O23" s="41">
        <v>5</v>
      </c>
    </row>
    <row r="24" spans="1:15" ht="24.75" customHeight="1" x14ac:dyDescent="0.25">
      <c r="A24" s="33" t="s">
        <v>47</v>
      </c>
      <c r="B24" s="52" t="s">
        <v>15</v>
      </c>
      <c r="C24" s="35" t="s">
        <v>30</v>
      </c>
      <c r="D24" s="36" t="s">
        <v>172</v>
      </c>
      <c r="E24" s="37">
        <v>7518895129</v>
      </c>
      <c r="F24" s="38" t="s">
        <v>26</v>
      </c>
      <c r="G24" s="95" t="s">
        <v>195</v>
      </c>
      <c r="H24" s="39">
        <v>5</v>
      </c>
      <c r="I24" s="47"/>
      <c r="J24" s="42"/>
      <c r="K24" s="91">
        <v>3</v>
      </c>
      <c r="L24" s="133">
        <v>45540</v>
      </c>
      <c r="M24" s="132">
        <v>0</v>
      </c>
      <c r="N24" s="132" t="s">
        <v>222</v>
      </c>
      <c r="O24" s="41">
        <v>5</v>
      </c>
    </row>
    <row r="25" spans="1:15" ht="24.75" customHeight="1" x14ac:dyDescent="0.25">
      <c r="A25" s="33" t="s">
        <v>47</v>
      </c>
      <c r="B25" s="52" t="s">
        <v>17</v>
      </c>
      <c r="C25" s="35" t="s">
        <v>30</v>
      </c>
      <c r="D25" s="36" t="s">
        <v>174</v>
      </c>
      <c r="E25" s="37">
        <v>1334893101</v>
      </c>
      <c r="F25" s="38" t="s">
        <v>26</v>
      </c>
      <c r="G25" s="95" t="s">
        <v>197</v>
      </c>
      <c r="H25" s="39">
        <v>5</v>
      </c>
      <c r="I25" s="86"/>
      <c r="J25" s="42"/>
      <c r="K25" s="91">
        <v>3</v>
      </c>
      <c r="L25" s="133">
        <v>45540</v>
      </c>
      <c r="M25" s="132">
        <v>0</v>
      </c>
      <c r="N25" s="132" t="s">
        <v>222</v>
      </c>
      <c r="O25" s="41">
        <v>5</v>
      </c>
    </row>
    <row r="26" spans="1:15" ht="24.75" customHeight="1" x14ac:dyDescent="0.25">
      <c r="A26" s="33" t="s">
        <v>47</v>
      </c>
      <c r="B26" s="34" t="s">
        <v>35</v>
      </c>
      <c r="C26" s="35" t="s">
        <v>30</v>
      </c>
      <c r="D26" s="44" t="s">
        <v>185</v>
      </c>
      <c r="E26" s="45">
        <v>74262513149</v>
      </c>
      <c r="F26" s="38" t="s">
        <v>26</v>
      </c>
      <c r="G26" s="95" t="s">
        <v>208</v>
      </c>
      <c r="H26" s="39">
        <v>5</v>
      </c>
      <c r="I26" s="86"/>
      <c r="J26" s="48"/>
      <c r="K26" s="90">
        <v>2</v>
      </c>
      <c r="L26" s="133">
        <v>45540</v>
      </c>
      <c r="M26" s="118">
        <v>0</v>
      </c>
      <c r="N26" s="118" t="s">
        <v>222</v>
      </c>
      <c r="O26" s="41">
        <v>5</v>
      </c>
    </row>
  </sheetData>
  <mergeCells count="4">
    <mergeCell ref="A1:H1"/>
    <mergeCell ref="J1:O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topLeftCell="B1" zoomScale="80" zoomScaleNormal="80" workbookViewId="0">
      <selection activeCell="N5" sqref="N5"/>
    </sheetView>
  </sheetViews>
  <sheetFormatPr defaultColWidth="10.85546875" defaultRowHeight="18.75" customHeight="1" x14ac:dyDescent="0.25"/>
  <cols>
    <col min="2" max="2" width="14.140625" customWidth="1"/>
    <col min="3" max="3" width="32.140625" customWidth="1"/>
    <col min="4" max="4" width="27.85546875" customWidth="1"/>
    <col min="5" max="5" width="15.28515625" customWidth="1"/>
    <col min="7" max="7" width="19.42578125" customWidth="1"/>
    <col min="8" max="8" width="12" bestFit="1" customWidth="1"/>
    <col min="9" max="10" width="13" hidden="1" customWidth="1"/>
    <col min="11" max="14" width="22.85546875" customWidth="1"/>
    <col min="15" max="15" width="13.7109375" bestFit="1" customWidth="1"/>
  </cols>
  <sheetData>
    <row r="1" spans="1:15" ht="18.75" customHeight="1" x14ac:dyDescent="0.25">
      <c r="A1" s="100" t="s">
        <v>4</v>
      </c>
      <c r="B1" s="100"/>
      <c r="C1" s="100"/>
      <c r="D1" s="100"/>
      <c r="E1" s="100"/>
      <c r="F1" s="100"/>
      <c r="G1" s="100"/>
      <c r="H1" s="100"/>
      <c r="I1" s="75"/>
      <c r="J1" s="101"/>
      <c r="K1" s="101"/>
      <c r="L1" s="101"/>
      <c r="M1" s="101"/>
      <c r="N1" s="101"/>
      <c r="O1" s="101"/>
    </row>
    <row r="2" spans="1:15" ht="18.75" customHeight="1" x14ac:dyDescent="0.25">
      <c r="A2" s="100" t="s">
        <v>5</v>
      </c>
      <c r="B2" s="100"/>
      <c r="C2" s="100"/>
      <c r="D2" s="100"/>
      <c r="E2" s="100"/>
      <c r="F2" s="100"/>
      <c r="G2" s="100"/>
      <c r="H2" s="100"/>
      <c r="I2" s="76"/>
      <c r="J2" s="102"/>
      <c r="K2" s="102"/>
      <c r="L2" s="102"/>
      <c r="M2" s="102"/>
      <c r="N2" s="102"/>
      <c r="O2" s="102"/>
    </row>
    <row r="3" spans="1:15" ht="18.75" customHeight="1" x14ac:dyDescent="0.25">
      <c r="A3" s="107" t="s">
        <v>48</v>
      </c>
      <c r="B3" s="108"/>
      <c r="C3" s="108"/>
      <c r="D3" s="108"/>
      <c r="E3" s="108"/>
      <c r="F3" s="108"/>
      <c r="G3" s="108"/>
      <c r="H3" s="108"/>
      <c r="I3" s="77"/>
      <c r="J3" s="106"/>
      <c r="K3" s="106"/>
      <c r="L3" s="106"/>
      <c r="M3" s="106"/>
      <c r="N3" s="106"/>
      <c r="O3" s="106"/>
    </row>
    <row r="4" spans="1:15" ht="51" customHeight="1" x14ac:dyDescent="0.25">
      <c r="A4" s="27" t="s">
        <v>0</v>
      </c>
      <c r="B4" s="28" t="s">
        <v>10</v>
      </c>
      <c r="C4" s="29" t="s">
        <v>1</v>
      </c>
      <c r="D4" s="29" t="s">
        <v>2</v>
      </c>
      <c r="E4" s="29" t="s">
        <v>3</v>
      </c>
      <c r="F4" s="29" t="s">
        <v>25</v>
      </c>
      <c r="G4" s="29" t="s">
        <v>27</v>
      </c>
      <c r="H4" s="30" t="s">
        <v>7</v>
      </c>
      <c r="I4" s="30" t="s">
        <v>118</v>
      </c>
      <c r="J4" s="31" t="s">
        <v>9</v>
      </c>
      <c r="K4" s="31" t="s">
        <v>28</v>
      </c>
      <c r="L4" s="120" t="s">
        <v>220</v>
      </c>
      <c r="M4" s="120" t="s">
        <v>221</v>
      </c>
      <c r="N4" s="120" t="s">
        <v>223</v>
      </c>
      <c r="O4" s="32" t="s">
        <v>6</v>
      </c>
    </row>
    <row r="5" spans="1:15" ht="33" customHeight="1" x14ac:dyDescent="0.25">
      <c r="A5" s="33" t="s">
        <v>47</v>
      </c>
      <c r="B5" s="34" t="s">
        <v>12</v>
      </c>
      <c r="C5" s="35" t="s">
        <v>216</v>
      </c>
      <c r="D5" s="36" t="s">
        <v>211</v>
      </c>
      <c r="E5" s="37">
        <v>70122152166</v>
      </c>
      <c r="F5" s="38" t="s">
        <v>26</v>
      </c>
      <c r="G5" s="70" t="s">
        <v>214</v>
      </c>
      <c r="H5" s="39">
        <v>5</v>
      </c>
      <c r="I5" s="86"/>
      <c r="J5" s="42"/>
      <c r="K5" s="91">
        <v>6</v>
      </c>
      <c r="L5" s="99">
        <v>45540</v>
      </c>
      <c r="M5" s="132">
        <v>6</v>
      </c>
      <c r="N5" s="132" t="s">
        <v>226</v>
      </c>
      <c r="O5" s="71">
        <v>11</v>
      </c>
    </row>
    <row r="6" spans="1:15" ht="24" customHeight="1" x14ac:dyDescent="0.25">
      <c r="A6" s="33" t="s">
        <v>47</v>
      </c>
      <c r="B6" s="34" t="s">
        <v>11</v>
      </c>
      <c r="C6" s="35" t="s">
        <v>216</v>
      </c>
      <c r="D6" s="36" t="s">
        <v>210</v>
      </c>
      <c r="E6" s="37">
        <v>70797593152</v>
      </c>
      <c r="F6" s="38" t="s">
        <v>26</v>
      </c>
      <c r="G6" s="78" t="s">
        <v>213</v>
      </c>
      <c r="H6" s="39">
        <v>5</v>
      </c>
      <c r="I6" s="39"/>
      <c r="J6" s="40"/>
      <c r="K6" s="40">
        <v>36</v>
      </c>
      <c r="L6" s="99">
        <v>45540</v>
      </c>
      <c r="M6" s="89">
        <v>3</v>
      </c>
      <c r="N6" s="89" t="s">
        <v>226</v>
      </c>
      <c r="O6" s="71">
        <v>8</v>
      </c>
    </row>
    <row r="7" spans="1:15" ht="20.25" customHeight="1" x14ac:dyDescent="0.25">
      <c r="A7" s="33" t="s">
        <v>47</v>
      </c>
      <c r="B7" s="34" t="s">
        <v>15</v>
      </c>
      <c r="C7" s="35" t="s">
        <v>216</v>
      </c>
      <c r="D7" s="44" t="s">
        <v>212</v>
      </c>
      <c r="E7" s="45">
        <v>70708830137</v>
      </c>
      <c r="F7" s="38" t="s">
        <v>26</v>
      </c>
      <c r="G7" s="73" t="s">
        <v>215</v>
      </c>
      <c r="H7" s="47">
        <v>5</v>
      </c>
      <c r="I7" s="47"/>
      <c r="J7" s="48"/>
      <c r="K7" s="90">
        <v>0</v>
      </c>
      <c r="L7" s="99">
        <v>45540</v>
      </c>
      <c r="M7" s="118">
        <v>0</v>
      </c>
      <c r="N7" s="118" t="s">
        <v>222</v>
      </c>
      <c r="O7" s="71">
        <v>5</v>
      </c>
    </row>
  </sheetData>
  <mergeCells count="4">
    <mergeCell ref="A1:H1"/>
    <mergeCell ref="J1:O3"/>
    <mergeCell ref="A2:H2"/>
    <mergeCell ref="A3:H3"/>
  </mergeCells>
  <pageMargins left="0.511811024" right="0.511811024" top="0.78740157499999996" bottom="0.78740157499999996" header="0.31496062000000002" footer="0.31496062000000002"/>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Analista de Indicadores</vt:lpstr>
      <vt:lpstr>Auxiliar de Estoque</vt:lpstr>
      <vt:lpstr>Auxiliar de Lavanderia</vt:lpstr>
      <vt:lpstr>Auxiliar de Limpeza</vt:lpstr>
      <vt:lpstr>Auxiliar de Manutenção</vt:lpstr>
      <vt:lpstr>Auxiliar de RH</vt:lpstr>
      <vt:lpstr>Encarregado de Limpeza</vt:lpstr>
      <vt:lpstr>Enfermeiro do Trabalho</vt:lpstr>
      <vt:lpstr>Enferimeiro SCIH</vt:lpstr>
      <vt:lpstr>Fonoaudiologo</vt:lpstr>
      <vt:lpstr>Instrumentador Cirurgico</vt:lpstr>
      <vt:lpstr>Ouvidor</vt:lpstr>
      <vt:lpstr>Pedreiro</vt:lpstr>
      <vt:lpstr>Recepcionista</vt:lpstr>
      <vt:lpstr>Técnico de apoio ao usuário T.I</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Fabiana Almeida</cp:lastModifiedBy>
  <dcterms:created xsi:type="dcterms:W3CDTF">2022-01-07T21:24:02Z</dcterms:created>
  <dcterms:modified xsi:type="dcterms:W3CDTF">2024-09-09T20:35:48Z</dcterms:modified>
</cp:coreProperties>
</file>